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hidk\Desktop\Прайс-листы от ООО ЭСА\"/>
    </mc:Choice>
  </mc:AlternateContent>
  <bookViews>
    <workbookView xWindow="-120" yWindow="-120" windowWidth="29040" windowHeight="15720" firstSheet="1" activeTab="6"/>
  </bookViews>
  <sheets>
    <sheet name="Фасадные материалы" sheetId="6" r:id="rId1"/>
    <sheet name="Материалы для скатных кровель" sheetId="7" r:id="rId2"/>
    <sheet name="Конструкционные листы" sheetId="8" r:id="rId3"/>
    <sheet name="Доски универсальные" sheetId="9" r:id="rId4"/>
    <sheet name="КАОН" sheetId="14" r:id="rId5"/>
    <sheet name="Трубы и муфты" sheetId="10" r:id="rId6"/>
    <sheet name="Материалы из МПК" sheetId="11" r:id="rId7"/>
  </sheets>
  <calcPr calcId="162913"/>
</workbook>
</file>

<file path=xl/calcChain.xml><?xml version="1.0" encoding="utf-8"?>
<calcChain xmlns="http://schemas.openxmlformats.org/spreadsheetml/2006/main">
  <c r="B12" i="11" l="1"/>
  <c r="D43" i="8"/>
  <c r="D21" i="8"/>
  <c r="D20" i="8"/>
  <c r="D27" i="7" l="1"/>
  <c r="D12" i="7"/>
  <c r="D14" i="8" l="1"/>
  <c r="B18" i="11" l="1"/>
  <c r="B16" i="11"/>
  <c r="B13" i="11"/>
  <c r="I26" i="11" l="1"/>
  <c r="K26" i="11" s="1"/>
  <c r="H26" i="11"/>
  <c r="B26" i="11"/>
  <c r="I23" i="11"/>
  <c r="B23" i="11" s="1"/>
  <c r="H23" i="11"/>
  <c r="K23" i="11" l="1"/>
  <c r="D21" i="7"/>
  <c r="J27" i="7" l="1"/>
  <c r="J24" i="7"/>
  <c r="D24" i="7" s="1"/>
  <c r="J23" i="7"/>
  <c r="D23" i="7" s="1"/>
  <c r="J22" i="7"/>
  <c r="L22" i="7" s="1"/>
  <c r="D22" i="7"/>
  <c r="J21" i="7"/>
  <c r="L21" i="7" s="1"/>
  <c r="J17" i="7"/>
  <c r="D17" i="7" s="1"/>
  <c r="J16" i="7"/>
  <c r="D16" i="7" s="1"/>
  <c r="J15" i="7"/>
  <c r="L15" i="7" s="1"/>
  <c r="D15" i="7"/>
  <c r="J14" i="7"/>
  <c r="D14" i="7" s="1"/>
  <c r="J20" i="7"/>
  <c r="D20" i="7" s="1"/>
  <c r="D19" i="7"/>
  <c r="J13" i="7"/>
  <c r="L13" i="7" s="1"/>
  <c r="D13" i="7"/>
  <c r="J12" i="7"/>
  <c r="L12" i="7" s="1"/>
  <c r="I25" i="11"/>
  <c r="K25" i="11" s="1"/>
  <c r="B25" i="11"/>
  <c r="I22" i="11"/>
  <c r="K22" i="11" s="1"/>
  <c r="I20" i="11"/>
  <c r="F20" i="11"/>
  <c r="I18" i="11"/>
  <c r="K18" i="11" s="1"/>
  <c r="I16" i="11"/>
  <c r="F16" i="11"/>
  <c r="I15" i="11"/>
  <c r="B15" i="11" s="1"/>
  <c r="I13" i="11"/>
  <c r="I12" i="11"/>
  <c r="H29" i="11"/>
  <c r="H25" i="11"/>
  <c r="H22" i="11"/>
  <c r="H20" i="11"/>
  <c r="H18" i="11"/>
  <c r="F18" i="11"/>
  <c r="E16" i="11"/>
  <c r="H15" i="11"/>
  <c r="E13" i="11"/>
  <c r="H13" i="11" s="1"/>
  <c r="F13" i="11"/>
  <c r="H12" i="11"/>
  <c r="J17" i="9"/>
  <c r="D17" i="9" s="1"/>
  <c r="J16" i="9"/>
  <c r="D16" i="9" s="1"/>
  <c r="J14" i="9"/>
  <c r="D14" i="9" s="1"/>
  <c r="J45" i="8"/>
  <c r="D45" i="8" s="1"/>
  <c r="J44" i="8"/>
  <c r="D44" i="8" s="1"/>
  <c r="J43" i="8"/>
  <c r="L43" i="8" s="1"/>
  <c r="J42" i="8"/>
  <c r="L42" i="8" s="1"/>
  <c r="D42" i="8"/>
  <c r="J41" i="8"/>
  <c r="D41" i="8" s="1"/>
  <c r="J40" i="8"/>
  <c r="D40" i="8" s="1"/>
  <c r="J39" i="8"/>
  <c r="L39" i="8" s="1"/>
  <c r="J32" i="8"/>
  <c r="D32" i="8" s="1"/>
  <c r="J30" i="8"/>
  <c r="D30" i="8" s="1"/>
  <c r="J29" i="8"/>
  <c r="D29" i="8"/>
  <c r="J24" i="8"/>
  <c r="L24" i="8" s="1"/>
  <c r="J22" i="8"/>
  <c r="D22" i="8" s="1"/>
  <c r="J17" i="8"/>
  <c r="D17" i="8"/>
  <c r="J16" i="8"/>
  <c r="D16" i="8" s="1"/>
  <c r="J15" i="8"/>
  <c r="L15" i="8" s="1"/>
  <c r="J13" i="8"/>
  <c r="D13" i="8" s="1"/>
  <c r="D25" i="7"/>
  <c r="I27" i="7"/>
  <c r="I24" i="7"/>
  <c r="I23" i="7"/>
  <c r="I22" i="7"/>
  <c r="I21" i="7"/>
  <c r="I20" i="7"/>
  <c r="L19" i="7"/>
  <c r="I19" i="7"/>
  <c r="I17" i="7"/>
  <c r="I16" i="7"/>
  <c r="I15" i="7"/>
  <c r="I14" i="7"/>
  <c r="I13" i="7"/>
  <c r="I12" i="7"/>
  <c r="G13" i="14"/>
  <c r="I13" i="14" s="1"/>
  <c r="K13" i="14" s="1"/>
  <c r="G14" i="14"/>
  <c r="G15" i="14"/>
  <c r="G16" i="14"/>
  <c r="I16" i="14" s="1"/>
  <c r="K16" i="14" s="1"/>
  <c r="G12" i="14"/>
  <c r="I12" i="14" s="1"/>
  <c r="K12" i="14" s="1"/>
  <c r="C13" i="14"/>
  <c r="C14" i="14"/>
  <c r="C15" i="14"/>
  <c r="C16" i="14"/>
  <c r="C12" i="14"/>
  <c r="I15" i="14"/>
  <c r="K15" i="14"/>
  <c r="I14" i="14"/>
  <c r="K14" i="14" s="1"/>
  <c r="D23" i="10"/>
  <c r="D28" i="10"/>
  <c r="D37" i="10"/>
  <c r="D29" i="10"/>
  <c r="D27" i="10"/>
  <c r="D26" i="10"/>
  <c r="D25" i="10"/>
  <c r="D21" i="10"/>
  <c r="D20" i="10"/>
  <c r="D19" i="10"/>
  <c r="D38" i="10"/>
  <c r="D24" i="10"/>
  <c r="J34" i="10"/>
  <c r="D34" i="10" s="1"/>
  <c r="J36" i="10"/>
  <c r="L36" i="10" s="1"/>
  <c r="D36" i="10"/>
  <c r="J35" i="10"/>
  <c r="L35" i="10" s="1"/>
  <c r="J33" i="10"/>
  <c r="L33" i="10" s="1"/>
  <c r="J32" i="10"/>
  <c r="L32" i="10" s="1"/>
  <c r="D32" i="10"/>
  <c r="J31" i="10"/>
  <c r="L37" i="10"/>
  <c r="L38" i="10"/>
  <c r="L39" i="10"/>
  <c r="L40" i="10"/>
  <c r="L41" i="10"/>
  <c r="L42" i="10"/>
  <c r="L43" i="10"/>
  <c r="L44" i="10"/>
  <c r="L45" i="10"/>
  <c r="I36" i="10"/>
  <c r="I35" i="10"/>
  <c r="I34" i="10"/>
  <c r="I33" i="10"/>
  <c r="I32" i="10"/>
  <c r="I31" i="10"/>
  <c r="D45" i="10"/>
  <c r="D44" i="10"/>
  <c r="D43" i="10"/>
  <c r="D42" i="10"/>
  <c r="D41" i="10"/>
  <c r="D40" i="10"/>
  <c r="D39" i="10"/>
  <c r="L21" i="10"/>
  <c r="L19" i="10"/>
  <c r="L20" i="10"/>
  <c r="L22" i="10"/>
  <c r="L23" i="10"/>
  <c r="L24" i="10"/>
  <c r="L25" i="10"/>
  <c r="L26" i="10"/>
  <c r="L27" i="10"/>
  <c r="L28" i="10"/>
  <c r="L29" i="10"/>
  <c r="J13" i="10"/>
  <c r="L13" i="10" s="1"/>
  <c r="D13" i="10"/>
  <c r="J14" i="10"/>
  <c r="D14" i="10" s="1"/>
  <c r="J15" i="10"/>
  <c r="D15" i="10"/>
  <c r="J16" i="10"/>
  <c r="J17" i="10"/>
  <c r="L17" i="10" s="1"/>
  <c r="D17" i="10"/>
  <c r="J18" i="10"/>
  <c r="D18" i="10" s="1"/>
  <c r="I13" i="10"/>
  <c r="I14" i="10"/>
  <c r="I15" i="10"/>
  <c r="I16" i="10"/>
  <c r="I17" i="10"/>
  <c r="I18" i="10"/>
  <c r="I12" i="10"/>
  <c r="D22" i="10"/>
  <c r="J12" i="10"/>
  <c r="L12" i="10" s="1"/>
  <c r="D12" i="10"/>
  <c r="I13" i="9"/>
  <c r="I14" i="9"/>
  <c r="I15" i="9"/>
  <c r="I16" i="9"/>
  <c r="I17" i="9"/>
  <c r="I18" i="9"/>
  <c r="I19" i="9"/>
  <c r="I12" i="9"/>
  <c r="I45" i="8"/>
  <c r="I44" i="8"/>
  <c r="I43" i="8"/>
  <c r="I42" i="8"/>
  <c r="I41" i="8"/>
  <c r="I40" i="8"/>
  <c r="I39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J19" i="9"/>
  <c r="D19" i="9" s="1"/>
  <c r="J18" i="9"/>
  <c r="L18" i="9" s="1"/>
  <c r="D18" i="9"/>
  <c r="J15" i="9"/>
  <c r="L15" i="9" s="1"/>
  <c r="J13" i="9"/>
  <c r="D13" i="9" s="1"/>
  <c r="J12" i="9"/>
  <c r="D12" i="9"/>
  <c r="J18" i="8"/>
  <c r="L18" i="8" s="1"/>
  <c r="J14" i="8"/>
  <c r="L14" i="8" s="1"/>
  <c r="J19" i="8"/>
  <c r="D19" i="8" s="1"/>
  <c r="J20" i="8"/>
  <c r="J21" i="8"/>
  <c r="J23" i="8"/>
  <c r="L23" i="8" s="1"/>
  <c r="J25" i="8"/>
  <c r="D25" i="8" s="1"/>
  <c r="J26" i="8"/>
  <c r="D26" i="8" s="1"/>
  <c r="J27" i="8"/>
  <c r="L27" i="8" s="1"/>
  <c r="J28" i="8"/>
  <c r="D28" i="8" s="1"/>
  <c r="J31" i="8"/>
  <c r="D31" i="8" s="1"/>
  <c r="J33" i="8"/>
  <c r="D33" i="8" s="1"/>
  <c r="J34" i="8"/>
  <c r="D34" i="8" s="1"/>
  <c r="J35" i="8"/>
  <c r="L35" i="8" s="1"/>
  <c r="J36" i="8"/>
  <c r="D36" i="8" s="1"/>
  <c r="J37" i="8"/>
  <c r="D37" i="8" s="1"/>
  <c r="J12" i="8"/>
  <c r="L12" i="8" s="1"/>
  <c r="H20" i="6"/>
  <c r="H21" i="6"/>
  <c r="H13" i="6"/>
  <c r="H14" i="6"/>
  <c r="H15" i="6"/>
  <c r="H16" i="6"/>
  <c r="H17" i="6"/>
  <c r="H18" i="6"/>
  <c r="H12" i="6"/>
  <c r="I18" i="6"/>
  <c r="I17" i="6"/>
  <c r="K17" i="6" s="1"/>
  <c r="I16" i="6"/>
  <c r="K16" i="6" s="1"/>
  <c r="I15" i="6"/>
  <c r="I14" i="6"/>
  <c r="I13" i="6"/>
  <c r="I12" i="6"/>
  <c r="K12" i="6" s="1"/>
  <c r="I20" i="6"/>
  <c r="C20" i="6"/>
  <c r="I21" i="6"/>
  <c r="K21" i="6" s="1"/>
  <c r="C21" i="6"/>
  <c r="K18" i="6"/>
  <c r="C18" i="6"/>
  <c r="L37" i="8"/>
  <c r="L29" i="8"/>
  <c r="L12" i="9"/>
  <c r="L16" i="9"/>
  <c r="K20" i="6"/>
  <c r="L17" i="8"/>
  <c r="L31" i="10"/>
  <c r="D31" i="10"/>
  <c r="C16" i="6"/>
  <c r="C17" i="6"/>
  <c r="L16" i="8"/>
  <c r="L16" i="10"/>
  <c r="D16" i="10"/>
  <c r="C12" i="6"/>
  <c r="L15" i="10"/>
  <c r="L44" i="8"/>
  <c r="K13" i="6"/>
  <c r="C13" i="6"/>
  <c r="K15" i="6"/>
  <c r="C15" i="6"/>
  <c r="L32" i="8"/>
  <c r="L41" i="8"/>
  <c r="K14" i="6"/>
  <c r="C14" i="6"/>
  <c r="L22" i="8"/>
  <c r="D33" i="10"/>
  <c r="L24" i="7" l="1"/>
  <c r="L27" i="7"/>
  <c r="B22" i="11"/>
  <c r="L23" i="7"/>
  <c r="L16" i="7"/>
  <c r="L17" i="7"/>
  <c r="D35" i="10"/>
  <c r="L30" i="8"/>
  <c r="L13" i="8"/>
  <c r="L45" i="8"/>
  <c r="K16" i="11"/>
  <c r="K20" i="11"/>
  <c r="K12" i="11"/>
  <c r="B20" i="11"/>
  <c r="K13" i="11"/>
  <c r="K15" i="11"/>
  <c r="H16" i="11"/>
  <c r="L34" i="10"/>
  <c r="L14" i="10"/>
  <c r="L18" i="10"/>
  <c r="L19" i="9"/>
  <c r="D15" i="9"/>
  <c r="L17" i="9"/>
  <c r="L13" i="9"/>
  <c r="L14" i="9"/>
  <c r="L31" i="8"/>
  <c r="L36" i="8"/>
  <c r="L40" i="8"/>
  <c r="L14" i="7"/>
  <c r="L20" i="7"/>
  <c r="L21" i="8"/>
  <c r="D15" i="8"/>
  <c r="D24" i="8"/>
  <c r="D39" i="8"/>
  <c r="L33" i="8"/>
  <c r="L28" i="8"/>
  <c r="L26" i="8"/>
  <c r="L20" i="8"/>
  <c r="D35" i="8"/>
  <c r="D23" i="8"/>
  <c r="L34" i="8"/>
  <c r="L19" i="8"/>
  <c r="D12" i="8"/>
  <c r="D27" i="8"/>
  <c r="D18" i="8"/>
  <c r="L25" i="8"/>
</calcChain>
</file>

<file path=xl/comments1.xml><?xml version="1.0" encoding="utf-8"?>
<comments xmlns="http://schemas.openxmlformats.org/spreadsheetml/2006/main">
  <authors>
    <author>HP</author>
  </authors>
  <commentLis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ЛАТО</t>
        </r>
      </text>
    </comment>
    <comment ref="H31" authorId="0" shapeId="0">
      <text>
        <r>
          <rPr>
            <b/>
            <sz val="9"/>
            <color indexed="81"/>
            <rFont val="Tahoma"/>
            <family val="2"/>
            <charset val="204"/>
          </rPr>
          <t>ЛАТО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  <charset val="204"/>
          </rPr>
          <t>ЛАТО</t>
        </r>
      </text>
    </comment>
    <comment ref="H39" authorId="0" shapeId="0">
      <text>
        <r>
          <rPr>
            <b/>
            <sz val="9"/>
            <color indexed="81"/>
            <rFont val="Tahoma"/>
            <family val="2"/>
            <charset val="204"/>
          </rPr>
          <t>ЛАТО</t>
        </r>
      </text>
    </comment>
    <comment ref="H41" authorId="0" shapeId="0">
      <text>
        <r>
          <rPr>
            <b/>
            <sz val="9"/>
            <color indexed="81"/>
            <rFont val="Tahoma"/>
            <family val="2"/>
            <charset val="204"/>
          </rPr>
          <t>ЛАТО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  <charset val="204"/>
          </rPr>
          <t>ЛАТО</t>
        </r>
      </text>
    </comment>
  </commentList>
</comments>
</file>

<file path=xl/comments2.xml><?xml version="1.0" encoding="utf-8"?>
<comments xmlns="http://schemas.openxmlformats.org/spreadsheetml/2006/main">
  <authors>
    <author>HP</author>
  </authors>
  <commentList>
    <comment ref="H12" authorId="0" shapeId="0">
      <text>
        <r>
          <rPr>
            <b/>
            <sz val="9"/>
            <color indexed="81"/>
            <rFont val="Tahoma"/>
            <family val="2"/>
            <charset val="204"/>
          </rPr>
          <t>ЛАТО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ЛАТО</t>
        </r>
      </text>
    </comment>
  </commentList>
</comments>
</file>

<file path=xl/sharedStrings.xml><?xml version="1.0" encoding="utf-8"?>
<sst xmlns="http://schemas.openxmlformats.org/spreadsheetml/2006/main" count="1195" uniqueCount="547">
  <si>
    <t>г. Рязань, ул. Прижелезнодорожная, д. 26</t>
  </si>
  <si>
    <t>Прайс-лист на хризотилцементную продукцию</t>
  </si>
  <si>
    <t>Наименование продукции</t>
  </si>
  <si>
    <t>Размер, мм</t>
  </si>
  <si>
    <t>Изделие</t>
  </si>
  <si>
    <t>Норма загрузки машины (20 тн. фура)</t>
  </si>
  <si>
    <t>Площадь, м2</t>
  </si>
  <si>
    <t>Кол-во, шт</t>
  </si>
  <si>
    <t>Вес, кг</t>
  </si>
  <si>
    <t>Общий вес, кг</t>
  </si>
  <si>
    <t>руб/м2</t>
  </si>
  <si>
    <t>1750*980*5,2</t>
  </si>
  <si>
    <t>1750*980*5,8</t>
  </si>
  <si>
    <t>1750*1130*5,2</t>
  </si>
  <si>
    <t>1750*1130*5,8</t>
  </si>
  <si>
    <t>Конструкционный лист</t>
  </si>
  <si>
    <t>3000*1500*7</t>
  </si>
  <si>
    <t>3000*1500*8</t>
  </si>
  <si>
    <t>3000*1500*9</t>
  </si>
  <si>
    <t>3000*1500*10</t>
  </si>
  <si>
    <t>3000*1500*11</t>
  </si>
  <si>
    <t>3000*1500*12</t>
  </si>
  <si>
    <t>3000*1500*15</t>
  </si>
  <si>
    <t>3000*1500*16</t>
  </si>
  <si>
    <t>3000*1500*20</t>
  </si>
  <si>
    <t>2000*1500*7</t>
  </si>
  <si>
    <t>2000*1500*8</t>
  </si>
  <si>
    <t>2000*1500*9</t>
  </si>
  <si>
    <t>2000*1500*10</t>
  </si>
  <si>
    <t>1750*1200*6</t>
  </si>
  <si>
    <t>1750*1200*7</t>
  </si>
  <si>
    <t>1750*1200*8</t>
  </si>
  <si>
    <t>1750*1200*9</t>
  </si>
  <si>
    <t>1750*1200*10</t>
  </si>
  <si>
    <t>1500*1000*6</t>
  </si>
  <si>
    <t>1500*1000*7</t>
  </si>
  <si>
    <t>1500*1000*8</t>
  </si>
  <si>
    <t>1500*1000*9</t>
  </si>
  <si>
    <t>1500*1000*10</t>
  </si>
  <si>
    <t>Усиленный конструкционный лист</t>
  </si>
  <si>
    <t>1500*250*8</t>
  </si>
  <si>
    <t>1500*250*10</t>
  </si>
  <si>
    <t>1500*300*8</t>
  </si>
  <si>
    <t>1500*300*10</t>
  </si>
  <si>
    <t>1750*240*8</t>
  </si>
  <si>
    <t>1750*240*10</t>
  </si>
  <si>
    <t>3000*300*8</t>
  </si>
  <si>
    <t>3000*300*10</t>
  </si>
  <si>
    <t>Цена изделия включает в себя стоимость упаковки. Без упаковки продукция не отпускается.</t>
  </si>
  <si>
    <t xml:space="preserve">По Заявке Покупателя Поставщик может оказывать услуги по организации доставки Товара (услуга по ОДТ), и (или) услуги по раскрою товара под индивидуальные размеры (услуга по РТ). </t>
  </si>
  <si>
    <t xml:space="preserve">Отгрузка Товара осуществляется кратно упаковке. При согласованной Сторонами отгрузке Товара не кратно упаковке, стоимость этого Товара увеличивается на 10 % за счет дополнительной </t>
  </si>
  <si>
    <t xml:space="preserve">оказываемой услуги по индивидуальному комплектованию упаковки (Услуга по ИКУ) и выставляется отдельно на сумму равную количеству Товара, </t>
  </si>
  <si>
    <t>не кратного упаковке, помноженному на 10 % от цены этого товара.</t>
  </si>
  <si>
    <t>Длина, мм</t>
  </si>
  <si>
    <t xml:space="preserve">БНТ-100-3950 ГОСТ </t>
  </si>
  <si>
    <t>Ø 100-118</t>
  </si>
  <si>
    <t xml:space="preserve">БНТ-150-3950 ГОСТ </t>
  </si>
  <si>
    <t>Ø 141-161</t>
  </si>
  <si>
    <t xml:space="preserve">БНТ-200-3950 ГОСТ </t>
  </si>
  <si>
    <t>Ø 192-214</t>
  </si>
  <si>
    <t xml:space="preserve">БНТТ-100-3950 ГОСТ </t>
  </si>
  <si>
    <t>Ø 100-116</t>
  </si>
  <si>
    <t xml:space="preserve">БНТТ-150-3950 ГОСТ </t>
  </si>
  <si>
    <t>Ø 143-161</t>
  </si>
  <si>
    <t>БТ -100-3950 ТУ</t>
  </si>
  <si>
    <t>Ø 97-111</t>
  </si>
  <si>
    <t>БТ -150-3950 ТУ</t>
  </si>
  <si>
    <t>Ø 137-153</t>
  </si>
  <si>
    <t xml:space="preserve">БНТ-200-5000 ГОСТ </t>
  </si>
  <si>
    <t>штучно</t>
  </si>
  <si>
    <t>-</t>
  </si>
  <si>
    <t xml:space="preserve">БНТ-250-5000 ГОСТ </t>
  </si>
  <si>
    <t>Ø 241-269</t>
  </si>
  <si>
    <t xml:space="preserve">БНТ-300-5000 ГОСТ </t>
  </si>
  <si>
    <t>Ø 280-309</t>
  </si>
  <si>
    <t xml:space="preserve">БНТ-350-5000 ГОСТ </t>
  </si>
  <si>
    <t>Ø 327-359</t>
  </si>
  <si>
    <t xml:space="preserve">БНТ-400-5000 ГОСТ </t>
  </si>
  <si>
    <t>Ø 371-405</t>
  </si>
  <si>
    <t xml:space="preserve">БНТ-500-5000 ГОСТ </t>
  </si>
  <si>
    <t>Ø 465-513</t>
  </si>
  <si>
    <t>БТ -200-5000 ТУ</t>
  </si>
  <si>
    <t>Ø 180-202</t>
  </si>
  <si>
    <t>БТ -250-5000 ТУ</t>
  </si>
  <si>
    <t>Ø 226-250</t>
  </si>
  <si>
    <t>БТ -300-5000 ТУ</t>
  </si>
  <si>
    <t>Ø 267-293</t>
  </si>
  <si>
    <t>БТ -400-5000 ТУ</t>
  </si>
  <si>
    <t>Ø 361-395</t>
  </si>
  <si>
    <t>БТ -500-5000 ТУ</t>
  </si>
  <si>
    <t>Ø 436-484</t>
  </si>
  <si>
    <t xml:space="preserve">ВТ-6-100-3950 ГОСТ </t>
  </si>
  <si>
    <t>Ø 104-122</t>
  </si>
  <si>
    <t xml:space="preserve">ВТ-6-150-3950 ГОСТ </t>
  </si>
  <si>
    <t>Ø 146-168</t>
  </si>
  <si>
    <t xml:space="preserve">ВТ-9-100-3950 ГОСТ </t>
  </si>
  <si>
    <t>Ø 100-122</t>
  </si>
  <si>
    <t xml:space="preserve">ВТ-9-150-3950 ГОСТ </t>
  </si>
  <si>
    <t>Ø 141-168</t>
  </si>
  <si>
    <t xml:space="preserve">ВТ-12-100-3950 ГОСТ </t>
  </si>
  <si>
    <t>Ø 96-122</t>
  </si>
  <si>
    <t xml:space="preserve">ВТ-12-150-3950 ГОСТ </t>
  </si>
  <si>
    <t>Ø 135-168</t>
  </si>
  <si>
    <t xml:space="preserve">ВТ-6-200-5000 ГОСТ </t>
  </si>
  <si>
    <t>Ø 200-224</t>
  </si>
  <si>
    <t xml:space="preserve">ВТ-6-250-5000 ГОСТ </t>
  </si>
  <si>
    <t>Ø 248-274</t>
  </si>
  <si>
    <t xml:space="preserve">ВТ-6-300-5000 ГОСТ </t>
  </si>
  <si>
    <t>Ø 292-324</t>
  </si>
  <si>
    <t xml:space="preserve">ВТ-6-400-5000 ГОСТ </t>
  </si>
  <si>
    <t>Ø 385-427</t>
  </si>
  <si>
    <t xml:space="preserve">ВТ-6-500-5000 ГОСТ </t>
  </si>
  <si>
    <t>Ø 473-528</t>
  </si>
  <si>
    <t xml:space="preserve">ВТ-9-200-5000 ГОСТ </t>
  </si>
  <si>
    <t>Ø 196-224</t>
  </si>
  <si>
    <t xml:space="preserve">ВТ-9-300-5000 ГОСТ </t>
  </si>
  <si>
    <t>Ø 286-324</t>
  </si>
  <si>
    <t xml:space="preserve">ВТ-9-400-5000 ГОСТ </t>
  </si>
  <si>
    <t>Ø 377-427</t>
  </si>
  <si>
    <t xml:space="preserve">ВТ-9-500-5000 ГОСТ </t>
  </si>
  <si>
    <t>Ø 466-528</t>
  </si>
  <si>
    <t xml:space="preserve">БНМ-100-150 ГОСТ </t>
  </si>
  <si>
    <t>Ø 140-160</t>
  </si>
  <si>
    <t xml:space="preserve">БНМ-150-150 ГОСТ </t>
  </si>
  <si>
    <t>Ø 189-213</t>
  </si>
  <si>
    <t xml:space="preserve">БНМ-200-150 ГОСТ </t>
  </si>
  <si>
    <t>Ø 225-253</t>
  </si>
  <si>
    <t xml:space="preserve">БНМ-250-150 ГОСТ </t>
  </si>
  <si>
    <t>Ø 287-320</t>
  </si>
  <si>
    <t xml:space="preserve">БНМ-300-150 ГОСТ </t>
  </si>
  <si>
    <t>Ø 321-353</t>
  </si>
  <si>
    <t xml:space="preserve">БНМ-350-150 ГОСТ </t>
  </si>
  <si>
    <t>Ø 380-416</t>
  </si>
  <si>
    <t xml:space="preserve">БНМ-400-160 ГОСТ </t>
  </si>
  <si>
    <t>Ø 422-458</t>
  </si>
  <si>
    <t>БНМ-500-160 ГОСТ</t>
  </si>
  <si>
    <t>Ø 525-575</t>
  </si>
  <si>
    <t>БМ-200-150 ТУ</t>
  </si>
  <si>
    <t>Ø 221-249</t>
  </si>
  <si>
    <t>БМ-250-150 ТУ</t>
  </si>
  <si>
    <t>Ø 267-297</t>
  </si>
  <si>
    <t>БМ-300-150 ТУ</t>
  </si>
  <si>
    <t>Ø 317-349</t>
  </si>
  <si>
    <t>БМ-500-160 ТУ</t>
  </si>
  <si>
    <t>Ø 514-564</t>
  </si>
  <si>
    <t xml:space="preserve">САМ-6-100-140 ГОСТ </t>
  </si>
  <si>
    <t>Ø 127-171</t>
  </si>
  <si>
    <t xml:space="preserve">САМ-6-150-140 ГОСТ </t>
  </si>
  <si>
    <t>Ø 173-219</t>
  </si>
  <si>
    <t xml:space="preserve">САМ-6-200-150 ГОСТ </t>
  </si>
  <si>
    <t>Ø 229-277</t>
  </si>
  <si>
    <t xml:space="preserve">САМ-6-250-150 ГОСТ </t>
  </si>
  <si>
    <t>Ø 279-329</t>
  </si>
  <si>
    <t xml:space="preserve">САМ-6-300-150 ГОСТ </t>
  </si>
  <si>
    <t>Ø 329-383</t>
  </si>
  <si>
    <t xml:space="preserve">САМ-6-400-160 ГОСТ </t>
  </si>
  <si>
    <t>Ø 433-501</t>
  </si>
  <si>
    <t xml:space="preserve">САМ-6-500-160 ГОСТ </t>
  </si>
  <si>
    <t>Ø 534-610</t>
  </si>
  <si>
    <t>САМ-9-100-140 ГОСТ</t>
  </si>
  <si>
    <t>Ø 127-175</t>
  </si>
  <si>
    <t xml:space="preserve">САМ-9-150-140 ГОСТ </t>
  </si>
  <si>
    <t>Ø 173-225</t>
  </si>
  <si>
    <t xml:space="preserve">САМ-9-200-150 ГОСТ </t>
  </si>
  <si>
    <t>Ø 229-287</t>
  </si>
  <si>
    <t xml:space="preserve">САМ-9-250-150 ГОСТ </t>
  </si>
  <si>
    <t>Ø 279-341</t>
  </si>
  <si>
    <t xml:space="preserve">САМ-9-300-150 ГОСТ </t>
  </si>
  <si>
    <t>Ø 329-397</t>
  </si>
  <si>
    <t xml:space="preserve">САМ-9-400-160 ГОСТ </t>
  </si>
  <si>
    <t>Ø 433-517</t>
  </si>
  <si>
    <t xml:space="preserve">САМ-9-500-160 ГОСТ </t>
  </si>
  <si>
    <t>Ø 534-626</t>
  </si>
  <si>
    <t xml:space="preserve">САМ-12-100-140 ГОСТ </t>
  </si>
  <si>
    <t>Ø 127-179</t>
  </si>
  <si>
    <t xml:space="preserve">САМ-12-150-140 ГОСТ </t>
  </si>
  <si>
    <t>Ø 173-231</t>
  </si>
  <si>
    <t>3000*1385*8</t>
  </si>
  <si>
    <t>руб/шт</t>
  </si>
  <si>
    <t>Кол- во упаковок, шт</t>
  </si>
  <si>
    <t>Справочный вес, кг</t>
  </si>
  <si>
    <t>Доска фасадная текстурированная ДФТ 3000х300х8 СЕРАЯ</t>
  </si>
  <si>
    <t>Доска фасадная текстурированная ДФТ 3000х190х8 СЕРАЯ</t>
  </si>
  <si>
    <t>Доска доборная фасадная текстурированная ДДФТ 3000х100х8 СЕРАЯ</t>
  </si>
  <si>
    <t>3000х300х8</t>
  </si>
  <si>
    <t>3000х190х8</t>
  </si>
  <si>
    <t>3000х100х8</t>
  </si>
  <si>
    <t>Плита фасадная с текстурой "Сибирская лиственница"</t>
  </si>
  <si>
    <t>ПТФРО 3000х1500х8 СЕРАЯ</t>
  </si>
  <si>
    <t>ПТФРО 3000х1385х8 СЕРАЯ</t>
  </si>
  <si>
    <t>Лист хризотилцементный волнистый 40/150-7-1750х980 мм</t>
  </si>
  <si>
    <t>Доска фасадная с текстурой "Сибирская лиственница"</t>
  </si>
  <si>
    <t>Лист хризотилцементный волнистый 40/150-8-1750х1130 мм</t>
  </si>
  <si>
    <t>Доска хризотилцементная непрессованная</t>
  </si>
  <si>
    <t>Труба хризотилцементная безнапорная</t>
  </si>
  <si>
    <t>руб/м погон.</t>
  </si>
  <si>
    <t>Диаметр, мм</t>
  </si>
  <si>
    <t>Труба хризотилцементная напорная</t>
  </si>
  <si>
    <t>Муфта хризотилцементная безнапорная</t>
  </si>
  <si>
    <t>Кол-во изделий, шт</t>
  </si>
  <si>
    <t>Муфта хризотилцементная напорная</t>
  </si>
  <si>
    <t>Муфта полиэтиленовая</t>
  </si>
  <si>
    <t>ПЭМ-100</t>
  </si>
  <si>
    <t>ПЭМ-150</t>
  </si>
  <si>
    <t>Ø 116-122</t>
  </si>
  <si>
    <t>Ø 159-165</t>
  </si>
  <si>
    <t>Кольцо резиновое</t>
  </si>
  <si>
    <t xml:space="preserve">САМ-100 ГОСТ </t>
  </si>
  <si>
    <t>САМ-150 ГОСТ</t>
  </si>
  <si>
    <t xml:space="preserve">САМ-200 ГОСТ </t>
  </si>
  <si>
    <t xml:space="preserve">САМ-250 ГОСТ </t>
  </si>
  <si>
    <t xml:space="preserve">САМ-300 ГОСТ </t>
  </si>
  <si>
    <t>САМ-400 ГОСТ</t>
  </si>
  <si>
    <t xml:space="preserve">САМ-500 ГОСТ </t>
  </si>
  <si>
    <t>Ø 100</t>
  </si>
  <si>
    <t>Ø 150</t>
  </si>
  <si>
    <t>Ø 200</t>
  </si>
  <si>
    <t>Ø 250</t>
  </si>
  <si>
    <t>Ø 300</t>
  </si>
  <si>
    <t>Ø 400</t>
  </si>
  <si>
    <t>Ø 500</t>
  </si>
  <si>
    <t>Террасная доска</t>
  </si>
  <si>
    <t>3000х140х25</t>
  </si>
  <si>
    <t>руб/м пог</t>
  </si>
  <si>
    <t>Аксессуары для монтажа</t>
  </si>
  <si>
    <t xml:space="preserve"> 3000х660х460</t>
  </si>
  <si>
    <t>3000х60х35</t>
  </si>
  <si>
    <t>Лага (универсальный брус) 3000х60х35 (АНТРАЦИТ, ШОКОЛАД)</t>
  </si>
  <si>
    <t>Дополнительные услуги</t>
  </si>
  <si>
    <t>Наименование услуги</t>
  </si>
  <si>
    <t>Браширование</t>
  </si>
  <si>
    <t>Террасная доска, Заборная доска</t>
  </si>
  <si>
    <t>Тиснение</t>
  </si>
  <si>
    <t>Браширование + тиснение</t>
  </si>
  <si>
    <t>Шлифованное тиснение</t>
  </si>
  <si>
    <t>Браширование + шлифованное тиснение</t>
  </si>
  <si>
    <t>Одностороннее 3D тиснение</t>
  </si>
  <si>
    <t>Упаковка</t>
  </si>
  <si>
    <t>100/125</t>
  </si>
  <si>
    <t>2250/2813</t>
  </si>
  <si>
    <t>9/7</t>
  </si>
  <si>
    <t>900/875</t>
  </si>
  <si>
    <t>20250/19691</t>
  </si>
  <si>
    <t>Черепица римского профиля, окрашенная</t>
  </si>
  <si>
    <t>1750*930*5,8</t>
  </si>
  <si>
    <t xml:space="preserve"> 3000х69х11</t>
  </si>
  <si>
    <t>Террасная доска, Фасадная сайдинг-панель, Штакетник</t>
  </si>
  <si>
    <t>Террасная доска, Заборная доска, Фасадная сайдинг-панель, Штакетник</t>
  </si>
  <si>
    <t>Террасная доска, Заборная доска, Уголок</t>
  </si>
  <si>
    <t>1750*1100*8</t>
  </si>
  <si>
    <t>1750*1100*10</t>
  </si>
  <si>
    <t>Клипса стартовая/базовая, шт</t>
  </si>
  <si>
    <t>Асбокартон КАОН-1 800х1000х3 мм</t>
  </si>
  <si>
    <t>Асбокартон КАОН-1 800х1000х4 мм</t>
  </si>
  <si>
    <t>Асбокартон КАОН-1 800х1000х5 мм</t>
  </si>
  <si>
    <t>Асбокартон КАОН-3 800х1000х8 мм</t>
  </si>
  <si>
    <t>Асбокартон КАОН-3 800х1000х10 мм</t>
  </si>
  <si>
    <t>800*1000*3</t>
  </si>
  <si>
    <t>800*1000*4</t>
  </si>
  <si>
    <t>800*1000*5</t>
  </si>
  <si>
    <t>800*1000*8</t>
  </si>
  <si>
    <t>800*1000*10</t>
  </si>
  <si>
    <t>руб/кг</t>
  </si>
  <si>
    <t>Артикул</t>
  </si>
  <si>
    <t>1175009807052</t>
  </si>
  <si>
    <t>1175009807058</t>
  </si>
  <si>
    <t>1175009807058ЗЕЛ</t>
  </si>
  <si>
    <t>1175009807058КОР</t>
  </si>
  <si>
    <t>1175009807058КРКОР</t>
  </si>
  <si>
    <t>1175009807058КР</t>
  </si>
  <si>
    <r>
      <t xml:space="preserve">Лист ХЦ волнистый 40/150-7-1750х980х5,8 ГОСТ </t>
    </r>
    <r>
      <rPr>
        <b/>
        <sz val="11"/>
        <color rgb="FFC00000"/>
        <rFont val="Calibri"/>
        <family val="2"/>
        <charset val="204"/>
        <scheme val="minor"/>
      </rPr>
      <t>зеленый</t>
    </r>
  </si>
  <si>
    <r>
      <t xml:space="preserve">Лист ХЦ волнистый 40/150-7-1750х980х5,8 ГОСТ </t>
    </r>
    <r>
      <rPr>
        <b/>
        <sz val="11"/>
        <color rgb="FFC00000"/>
        <rFont val="Calibri"/>
        <family val="2"/>
        <charset val="204"/>
        <scheme val="minor"/>
      </rPr>
      <t>коричневый</t>
    </r>
  </si>
  <si>
    <r>
      <t xml:space="preserve">Лист ХЦ волнистый 40/150-7-1750х980х5,8 ГОСТ </t>
    </r>
    <r>
      <rPr>
        <b/>
        <sz val="11"/>
        <color rgb="FFC00000"/>
        <rFont val="Calibri"/>
        <family val="2"/>
        <charset val="204"/>
        <scheme val="minor"/>
      </rPr>
      <t>красно-коричневый</t>
    </r>
  </si>
  <si>
    <r>
      <t xml:space="preserve">Лист ХЦ волнистый 40/150-7-1750х980х5,8 ГОСТ </t>
    </r>
    <r>
      <rPr>
        <b/>
        <sz val="11"/>
        <color rgb="FFC00000"/>
        <rFont val="Calibri"/>
        <family val="2"/>
        <charset val="204"/>
        <scheme val="minor"/>
      </rPr>
      <t>красный</t>
    </r>
  </si>
  <si>
    <t>1175011308052</t>
  </si>
  <si>
    <t>1175011308058</t>
  </si>
  <si>
    <t>1175011308058ЗЕЛ</t>
  </si>
  <si>
    <r>
      <t xml:space="preserve">Лист ХЦ волнистый 40/150-8-1750х1130х5,8 ГОСТ </t>
    </r>
    <r>
      <rPr>
        <b/>
        <sz val="11"/>
        <color rgb="FFC00000"/>
        <rFont val="Calibri"/>
        <family val="2"/>
        <charset val="204"/>
        <scheme val="minor"/>
      </rPr>
      <t>зеленый</t>
    </r>
  </si>
  <si>
    <t>1175011308058КОР</t>
  </si>
  <si>
    <r>
      <t xml:space="preserve">Лист ХЦ волнистый 40/150-8-1750х1130х5,8 ГОСТ </t>
    </r>
    <r>
      <rPr>
        <b/>
        <sz val="11"/>
        <color rgb="FFC00000"/>
        <rFont val="Calibri"/>
        <family val="2"/>
        <charset val="204"/>
        <scheme val="minor"/>
      </rPr>
      <t>коричневый</t>
    </r>
  </si>
  <si>
    <t>1175011308058КРКОР</t>
  </si>
  <si>
    <r>
      <t xml:space="preserve">Лист ХЦ волнистый 40/150-8-1750х1130х5,8 ГОСТ </t>
    </r>
    <r>
      <rPr>
        <b/>
        <sz val="11"/>
        <color rgb="FFC00000"/>
        <rFont val="Calibri"/>
        <family val="2"/>
        <charset val="204"/>
        <scheme val="minor"/>
      </rPr>
      <t>красно-коричневый</t>
    </r>
  </si>
  <si>
    <t>1175011308058КР</t>
  </si>
  <si>
    <r>
      <t xml:space="preserve">Лист ХЦ волнистый 40/150-8-1750х1130х5,8 ГОСТ </t>
    </r>
    <r>
      <rPr>
        <b/>
        <sz val="11"/>
        <color rgb="FFC00000"/>
        <rFont val="Calibri"/>
        <family val="2"/>
        <charset val="204"/>
        <scheme val="minor"/>
      </rPr>
      <t>красный</t>
    </r>
  </si>
  <si>
    <t>230001500Н007</t>
  </si>
  <si>
    <t>230001500Н008</t>
  </si>
  <si>
    <t>230001500Н009</t>
  </si>
  <si>
    <t>230001500Н010</t>
  </si>
  <si>
    <t>230001500Н011</t>
  </si>
  <si>
    <t>230001500Н012</t>
  </si>
  <si>
    <t>230001500Н015</t>
  </si>
  <si>
    <t>230001500Н016</t>
  </si>
  <si>
    <t>230001500Н020</t>
  </si>
  <si>
    <t>220001500Н007</t>
  </si>
  <si>
    <t>220001500Н008</t>
  </si>
  <si>
    <t>220001500Н009</t>
  </si>
  <si>
    <t>220001500Н010</t>
  </si>
  <si>
    <t>217501200Н006</t>
  </si>
  <si>
    <t>217501200Н007</t>
  </si>
  <si>
    <t>217501200Н008</t>
  </si>
  <si>
    <t>217501200Н009</t>
  </si>
  <si>
    <t>217501200Н010</t>
  </si>
  <si>
    <t>217501110Н008</t>
  </si>
  <si>
    <t>217501110Н010</t>
  </si>
  <si>
    <t>215001000Н006</t>
  </si>
  <si>
    <t>215001000Н007</t>
  </si>
  <si>
    <t>215001000Н008</t>
  </si>
  <si>
    <t>215001000Н009</t>
  </si>
  <si>
    <t>215001000Н010</t>
  </si>
  <si>
    <t>Лист ХЦ плоский непрес. ЛПН 3000х1500х8 ТУ</t>
  </si>
  <si>
    <t xml:space="preserve">Лист ХЦ плоский непрес. ЛПН 3000х1500х8 ГОСТ </t>
  </si>
  <si>
    <t xml:space="preserve">Лист ХЦ плоский непрес. ЛПН 3000х1500х10 ТУ </t>
  </si>
  <si>
    <t xml:space="preserve">Лист ХЦ плоский непрес. ЛПН 3000х1500х10 ГОСТ </t>
  </si>
  <si>
    <t xml:space="preserve">Лист ХЦ плоский непрес. ЛПН 3000х1500х12 ТУ </t>
  </si>
  <si>
    <t xml:space="preserve">Лист ХЦ плоский непрес. ЛПН 3000х1500х12 ГОСТ </t>
  </si>
  <si>
    <t xml:space="preserve">Лист ХЦ плоский непрес. ЛПН 3000х1500х15 ГОСТ </t>
  </si>
  <si>
    <t xml:space="preserve">Лист ХЦ плоский непрес. ЛПН 3000х1500х16 ТУ </t>
  </si>
  <si>
    <t xml:space="preserve">Лист ХЦ плоский непрес. ЛПН 3000х1500х16 ГОСТ </t>
  </si>
  <si>
    <t>Лист ХЦ плоский непрес. ЛПН 3000х1500х20 ГОСТ</t>
  </si>
  <si>
    <t>Лист ХЦ плоский непрес. ЛПН 2000х1500х8 ТУ</t>
  </si>
  <si>
    <t xml:space="preserve">Лист ХЦ плоский непрес. ЛПН 2000х1500х8 ГОСТ </t>
  </si>
  <si>
    <t xml:space="preserve">Лист ХЦ плоский непрес. ЛПН 2000х1500х10 ТУ </t>
  </si>
  <si>
    <t xml:space="preserve">Лист ХЦ плоский непрес. ЛПН 2000х1500х10 ГОСТ </t>
  </si>
  <si>
    <t xml:space="preserve">Лист ХЦ плоский непрес. ЛПН 1750х1200х6 ГОСТ </t>
  </si>
  <si>
    <t>Лист ХЦ плоский непрес. ЛПН 1750х1200х8 ТУ</t>
  </si>
  <si>
    <t xml:space="preserve">Лист ХЦ плоский непрес. ЛПН 1750х1200х8 ГОСТ </t>
  </si>
  <si>
    <t xml:space="preserve">Лист ХЦ плоский непрес. ЛПН 1750х1200х10 ТУ </t>
  </si>
  <si>
    <t xml:space="preserve">Лист ХЦ плоский непрес. ЛПН 1750х1200х10 ГОСТ </t>
  </si>
  <si>
    <t xml:space="preserve">Лист ХЦ плоский непрес. ЛПН 1750×1100×8 ГОСТ </t>
  </si>
  <si>
    <t xml:space="preserve">Лист ХЦ плоский непрес. ЛПН 1750×1100×10 ГОСТ </t>
  </si>
  <si>
    <t xml:space="preserve">Лист ХЦ плоский непрес. ЛПН 1500х1000х6 ГОСТ </t>
  </si>
  <si>
    <t xml:space="preserve">Лист ХЦ плоский непрес. ЛПН 1500х1000х8 ТУ </t>
  </si>
  <si>
    <t xml:space="preserve">Лист ХЦ плоский непрес. ЛПН 1500х1000х8 ГОСТ </t>
  </si>
  <si>
    <t xml:space="preserve">Лист ХЦ плоский непрес. ЛПН 1500х1000х10 ТУ </t>
  </si>
  <si>
    <t xml:space="preserve">Лист ХЦ плоский непрес. ЛПН 1500х1000х10 ГОСТ </t>
  </si>
  <si>
    <t>230001500П008ГОСТ</t>
  </si>
  <si>
    <t>230001500П008ТУ</t>
  </si>
  <si>
    <t>230001500П010ГОСТ</t>
  </si>
  <si>
    <t>230001500П010ТУ</t>
  </si>
  <si>
    <t>230001500П012ГОСТ</t>
  </si>
  <si>
    <t>230001500П012ТУ</t>
  </si>
  <si>
    <t>230001500П016ТУ</t>
  </si>
  <si>
    <t>Лист ХЦ плоский прессованный ЛПП 3000х1500х8 ГОСТ</t>
  </si>
  <si>
    <t>Лист ХЦ плоский прессованный ЛПП 3000х1500х8 ТУ</t>
  </si>
  <si>
    <t>Лист ХЦ плоский прессованный ЛПП 3000х1500х10 ГОСТ</t>
  </si>
  <si>
    <t>Лист ХЦ плоский прессованный ЛПП 3000х1500х10 ТУ</t>
  </si>
  <si>
    <t>Лист ХЦ плоский прессованный ЛПП 3000х1500х12 ГОСТ</t>
  </si>
  <si>
    <t>Лист ХЦ плоский прессованный ЛПП 3000х1500х12 ТУ</t>
  </si>
  <si>
    <t>Лист ХЦ плоский прессованный ЛПП 3000х1500х16 ТУ</t>
  </si>
  <si>
    <t>4025015000008</t>
  </si>
  <si>
    <t>4025015000010</t>
  </si>
  <si>
    <t>4030015000008</t>
  </si>
  <si>
    <t>4030015000010</t>
  </si>
  <si>
    <t>4024017500008</t>
  </si>
  <si>
    <t>4024017500010</t>
  </si>
  <si>
    <t>4030030000008</t>
  </si>
  <si>
    <t>4030030000010</t>
  </si>
  <si>
    <t>5ТХ0БНТ001003950</t>
  </si>
  <si>
    <t>5ТХ0БНТ001503950</t>
  </si>
  <si>
    <t>5ТХ0БНТ002003950</t>
  </si>
  <si>
    <t>5ТХБНТТ001003950</t>
  </si>
  <si>
    <t>5ТХБНТТ001503950</t>
  </si>
  <si>
    <t>5ТХ00БТ001003950</t>
  </si>
  <si>
    <t>5ТХ00БТ001503950</t>
  </si>
  <si>
    <t>5ТХ0БНТ002005000</t>
  </si>
  <si>
    <t>5ТХ0БНТ002505000</t>
  </si>
  <si>
    <t>5ТХ0БНТ003005000</t>
  </si>
  <si>
    <t>5ТХ0БНТ003505000</t>
  </si>
  <si>
    <t>5ТХ0БНТ004005000</t>
  </si>
  <si>
    <t>5ТХ0БНТ005005000</t>
  </si>
  <si>
    <t>5ТХ00БТ002005000</t>
  </si>
  <si>
    <t>5ТХ00БТ002505000</t>
  </si>
  <si>
    <t>5ТХ00БТ003005000</t>
  </si>
  <si>
    <t>5ТХ00БТ004005000</t>
  </si>
  <si>
    <t>5ТХ00БТ005005000</t>
  </si>
  <si>
    <t>5ТХ00ВТ061003950</t>
  </si>
  <si>
    <t>5ТХ00ВТ061503950</t>
  </si>
  <si>
    <t>5ТХ00ВТ091003950</t>
  </si>
  <si>
    <t>5ТХ00ВТ091503950</t>
  </si>
  <si>
    <t>5ТХ00ВТ121003950</t>
  </si>
  <si>
    <t>5ТХ00ВТ121503950</t>
  </si>
  <si>
    <t>5ТХ00ВТ062005000</t>
  </si>
  <si>
    <t>5ТХ00ВТ062505000</t>
  </si>
  <si>
    <t>5ТХ00ВТ063005000</t>
  </si>
  <si>
    <t>5ТХ00ВТ064005000</t>
  </si>
  <si>
    <t>5ТХ00ВТ065005000</t>
  </si>
  <si>
    <t>5ТХ00ВТ092005000</t>
  </si>
  <si>
    <t>5ТХ00ВТ093005000</t>
  </si>
  <si>
    <t>5ТХ00ВТ094005000</t>
  </si>
  <si>
    <t>5ТХ00ВТ095005000</t>
  </si>
  <si>
    <t>5МХББНМ00100150</t>
  </si>
  <si>
    <t>5МХББНМ00150150</t>
  </si>
  <si>
    <t>5МХББНМ00200150</t>
  </si>
  <si>
    <t>5МХББНМ00250150</t>
  </si>
  <si>
    <t>5МХББНМ00300150</t>
  </si>
  <si>
    <t>5МХББНМ00350150</t>
  </si>
  <si>
    <t>5МХББНМ00400160</t>
  </si>
  <si>
    <t>5МХББНМ00500160</t>
  </si>
  <si>
    <t>5МХБ0БМ00200150</t>
  </si>
  <si>
    <t>5МХБ0БМ00250150</t>
  </si>
  <si>
    <t>5МХБ0БМ00300150</t>
  </si>
  <si>
    <t>5МХБ0БМ00500160</t>
  </si>
  <si>
    <t>5МХНСАМ06100140</t>
  </si>
  <si>
    <t>5МХНСАМ06150140</t>
  </si>
  <si>
    <t>5МХНСАМ06200150</t>
  </si>
  <si>
    <t>5МХНСАМ06250150</t>
  </si>
  <si>
    <t>5МХНСАМ06300150</t>
  </si>
  <si>
    <t>5МХНСАМ06400160</t>
  </si>
  <si>
    <t>5МХНСАМ06500160</t>
  </si>
  <si>
    <t>5МХНСАМ09100140</t>
  </si>
  <si>
    <t>5МХНСАМ09150140</t>
  </si>
  <si>
    <t>5МХНСАМ09200150</t>
  </si>
  <si>
    <t>5МХНСАМ09250150</t>
  </si>
  <si>
    <t>5МХНСАМ09300150</t>
  </si>
  <si>
    <t>5МХНСАМ09400160</t>
  </si>
  <si>
    <t>5МХНСАМ09500160</t>
  </si>
  <si>
    <t>5МХНСАМ12100140</t>
  </si>
  <si>
    <t>5МХНСАМ12150140</t>
  </si>
  <si>
    <t>5МП0ПЭМ00000100</t>
  </si>
  <si>
    <t>5МП0ПЭМ00000150</t>
  </si>
  <si>
    <t>5КР0САМ00000100</t>
  </si>
  <si>
    <t>5КР0САМ00000150</t>
  </si>
  <si>
    <t>5КР0САМ00000200</t>
  </si>
  <si>
    <t>5КР0САМ00000250</t>
  </si>
  <si>
    <t>5КР0САМ00000300</t>
  </si>
  <si>
    <t>5КР0САМ00000400</t>
  </si>
  <si>
    <t>5КР0САМ00000500</t>
  </si>
  <si>
    <t>3000х150х18</t>
  </si>
  <si>
    <t>3000х199х17</t>
  </si>
  <si>
    <t>HWX2-GE-P9-4.2 х 32 мм, Grey E-Coat</t>
  </si>
  <si>
    <t>4,2х32</t>
  </si>
  <si>
    <t>HWX2-GG-P4-3.9 х 25 мм, Grey E-Coat</t>
  </si>
  <si>
    <t>3,9х25</t>
  </si>
  <si>
    <t>HWX2-GE-P9-4.2 х 41 мм, Grey E-Coat</t>
  </si>
  <si>
    <t>4,2х41</t>
  </si>
  <si>
    <t>HWX2-GG-P4-3.9 х 32 мм, Grey E-Coat</t>
  </si>
  <si>
    <t>3,9х32</t>
  </si>
  <si>
    <t>HWX2-GE-P9-4.2 х 50 мм, Grey E-Coat</t>
  </si>
  <si>
    <t>4,2х50</t>
  </si>
  <si>
    <t>HWX2-GG-P4-3.9 х 39 мм, RUSPERT</t>
  </si>
  <si>
    <t>3,9х39</t>
  </si>
  <si>
    <t>3,9х41</t>
  </si>
  <si>
    <t>HWX2-GG-P4-3.9 х 45 мм, Grey E-Coat</t>
  </si>
  <si>
    <t>3,9х45</t>
  </si>
  <si>
    <t>HWX2-GG-P5-4.2 х 25 мм, Grey E-Coat</t>
  </si>
  <si>
    <t>4,2х25</t>
  </si>
  <si>
    <t>HWX2-H-P4-3.5 х 25 мм, ЦИНК</t>
  </si>
  <si>
    <t>3,5х25</t>
  </si>
  <si>
    <t>HWX2-GG-P5-4.2 х 32 мм, Grey E-Coat</t>
  </si>
  <si>
    <t>HWX2-H-P4-3.5 х 32 мм, ЦИНК</t>
  </si>
  <si>
    <t>3,5х32</t>
  </si>
  <si>
    <t>HWX2-GG-P5-4.2 х 41 мм, Grey E-Coat</t>
  </si>
  <si>
    <t>HWX2-H-P4-3.5 х 45 мм, ЦИНК</t>
  </si>
  <si>
    <t>3,5х45</t>
  </si>
  <si>
    <t>HWX3-GE-P10-4.8 х 50 мм, ЦИНК</t>
  </si>
  <si>
    <t>4,8х50</t>
  </si>
  <si>
    <t>Кровельный Винт самосверлящий TM HARDWEX</t>
  </si>
  <si>
    <t>Винт для крепления фиброцементных панелей к дереву</t>
  </si>
  <si>
    <t>HWX3-W-P6-4.8 х 19 мм, ЦИНК</t>
  </si>
  <si>
    <t>4,8х19</t>
  </si>
  <si>
    <t>HWX3-W-P6-4.8 х 19 мм, RAL</t>
  </si>
  <si>
    <t>HWX7-W-P9-5.5 х 19 мм, ЦИНК</t>
  </si>
  <si>
    <t>5,5х19</t>
  </si>
  <si>
    <t>HWX7-W-P9-5.5 х 19 мм, RAL</t>
  </si>
  <si>
    <t>HWX7-W-P9-5.5 х 25 мм, ЦИНК</t>
  </si>
  <si>
    <t>5,5х25</t>
  </si>
  <si>
    <t>HWX7-W-P9-5.5 х 25 мм, RAL</t>
  </si>
  <si>
    <t>HWX7-W-P9-5.5 х 32 мм, ЦИНК</t>
  </si>
  <si>
    <t>5,5х32</t>
  </si>
  <si>
    <t>HWX7-W-P9-5.5 х 32 мм, RAL</t>
  </si>
  <si>
    <t>HWX7-W-P9-5.5 х 38 мм, ЦИНК</t>
  </si>
  <si>
    <t>5,5х38</t>
  </si>
  <si>
    <t>HWX7-W-P9-5.5 х 38 мм, RAL</t>
  </si>
  <si>
    <t>Винт с крыльями для крепления аквапанелей к металлу</t>
  </si>
  <si>
    <t>Кол-во в упаковке, шт</t>
  </si>
  <si>
    <t>HWX2-GG-P4-3.9 х 41 мм, Grey E-Coat</t>
  </si>
  <si>
    <t>Винт с двойной головкой для крепления фиброцементных панелей, гипсокартона и OSB плит к металлу</t>
  </si>
  <si>
    <t>Винт для крепления фиброцементных панелей, аквапанелей и OSB плит к металлу</t>
  </si>
  <si>
    <t>Доска доборная фасадная текстурированная ДДФТ 3000х100х8 БЕЛАЯ ФИБРАТЕК КОЛОР</t>
  </si>
  <si>
    <t>Доска доборная фасадная текстурированная ДДФТ 3000х100х8 ГРАФИТ ФИБРАТЕК КОЛОР</t>
  </si>
  <si>
    <t>Доска фасадная текстурированная ДФТ 3000х190х8 БЕЛАЯ                      ФИБРАТЕК КОЛОР</t>
  </si>
  <si>
    <t>Доска фасадная текстурированная ДФТ 3000х190х8 ГРАФИТ                                ФИБРАТЕК КОЛОР</t>
  </si>
  <si>
    <t>ООО "ЭСА"</t>
  </si>
  <si>
    <t>8(846) 991-77-57, 8-903-301-77-57 e-mail: ESA2024@yandex.ru</t>
  </si>
  <si>
    <t>Лист ХЦ волнистый 40/150-7-1750х980х5,2 ГОСТ</t>
  </si>
  <si>
    <t>Лист ХЦ волнистый 40/150-7-1750х980х5,8 ГОСТ</t>
  </si>
  <si>
    <t>Лист ХЦ волнистый 40/150-8-1750х1130х5,2 ГОСТ</t>
  </si>
  <si>
    <t>Лист ХЦ волнистый 40/150-8-1750х1130х5,8 ГОСТ</t>
  </si>
  <si>
    <t>Республика Мордовия, Чамзинский р-он, р.п. Комсомольский, ул. Промышленная, д. 26</t>
  </si>
  <si>
    <r>
      <t>Римский профиль</t>
    </r>
    <r>
      <rPr>
        <sz val="11"/>
        <color rgb="FFC00000"/>
        <rFont val="Calibri"/>
        <family val="2"/>
        <charset val="204"/>
        <scheme val="minor"/>
      </rPr>
      <t xml:space="preserve"> </t>
    </r>
    <r>
      <rPr>
        <b/>
        <sz val="11"/>
        <color rgb="FFC00000"/>
        <rFont val="Calibri"/>
        <family val="2"/>
        <charset val="204"/>
        <scheme val="minor"/>
      </rPr>
      <t>окрашенный</t>
    </r>
  </si>
  <si>
    <r>
      <t>Лист ХЦ волнистый 40/150-8-1750х1130х5,2 ГОСТ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b/>
        <sz val="11"/>
        <color rgb="FFC00000"/>
        <rFont val="Calibri"/>
        <family val="2"/>
        <charset val="204"/>
        <scheme val="minor"/>
      </rPr>
      <t>окрашенный</t>
    </r>
  </si>
  <si>
    <t xml:space="preserve">Цены указаны на условиях самовывоза со складов наших заводов: </t>
  </si>
  <si>
    <t xml:space="preserve"> Республика Мордовия, Чамзинский р-он, р.п. Комсомольский, ул. Промышленная, д. 26</t>
  </si>
  <si>
    <t xml:space="preserve"> г. Рязань, ул. Прижелезнодорожная, д. 26</t>
  </si>
  <si>
    <t xml:space="preserve">По запросу указываются цены на условиях самовывоза со складов наших заводов: </t>
  </si>
  <si>
    <t xml:space="preserve">Цены указаны на условиях самовывоза со склада наших заводов: </t>
  </si>
  <si>
    <t>г. Ясный, ул. Ленина, д.7.</t>
  </si>
  <si>
    <t>г. Рязань, ул. Прижелезнодорожная, д. 26.</t>
  </si>
  <si>
    <t>Столб "Ромашка" МПК 110 мм, 7,3 кг в п.м.</t>
  </si>
  <si>
    <t>Кляймер рядовой</t>
  </si>
  <si>
    <t xml:space="preserve">Доска террасная пустотелая с пазом 3000х140х25 </t>
  </si>
  <si>
    <t xml:space="preserve">Доска террасная пустотелая с пазом 3000х150х18 </t>
  </si>
  <si>
    <t>Террасная доска МПК (цвет: антрацит, кофе, шоколад, терракот, графит)</t>
  </si>
  <si>
    <t>Террасная доска МПК (цвет: серый, светло-серый, дерево, песочный, бежевый, жемчуг, горячий песок, бронза)</t>
  </si>
  <si>
    <t>Стыковочная планка МПК, 65 мм, 2,8 кг. В п.м.</t>
  </si>
  <si>
    <t>Уголок декоративный (цвета в ассортименте)</t>
  </si>
  <si>
    <t>Уголок сложный</t>
  </si>
  <si>
    <t>70х70</t>
  </si>
  <si>
    <t xml:space="preserve"> 3000х145х11</t>
  </si>
  <si>
    <t>Панель фасадная (имитация бруса/массив)</t>
  </si>
  <si>
    <t xml:space="preserve">Панель фасадная (имитация бруса/массив) </t>
  </si>
  <si>
    <t xml:space="preserve">Штакетник </t>
  </si>
  <si>
    <t>Доска заборная полнотелая 3000х145х11</t>
  </si>
  <si>
    <t>Республика Мордовия, Чамзинский р-он, р.п. Комсомольский, ул. Промышленная, д. 26.</t>
  </si>
  <si>
    <t>Заборная доска и штакетник(цвет: антрацит, кофе, шоколад, терракот, графит)</t>
  </si>
  <si>
    <t>Заборная доска и штакетник(цвет: серый, светло-серый, дерево, песочный, бежевый, жемчуг, горячий песок, бронза)</t>
  </si>
  <si>
    <t>Грядка МПК 2300х700х150 (цвет антрацит, кофе, шоколад, терракот, графит)</t>
  </si>
  <si>
    <t>Доска террасная МПК 150х18 (6 пог.м)</t>
  </si>
  <si>
    <t xml:space="preserve"> 6000*150*18</t>
  </si>
  <si>
    <t>Стыковочная планка МПК, 150 мм(2 шт)</t>
  </si>
  <si>
    <t>Саморезы 4*16 мм(8 шт)</t>
  </si>
  <si>
    <t>Ед. Измерения</t>
  </si>
  <si>
    <t>комплект</t>
  </si>
  <si>
    <t>Уголок сложный МПК 150 мм(4 шт)</t>
  </si>
  <si>
    <t>Грядка МПК 2300х700х150 (цвет: серый, светло-серый, дерево,бежевый, бронза)</t>
  </si>
  <si>
    <t>Итого за комплект</t>
  </si>
  <si>
    <t>г. Самара, ул. Заводское шоссе, д.11, офис 401</t>
  </si>
  <si>
    <t xml:space="preserve"> 150х65</t>
  </si>
  <si>
    <t xml:space="preserve">Грядки МПК </t>
  </si>
  <si>
    <t>Доска ХЦ универсальная ДН 1500×250×8 ГОСТ</t>
  </si>
  <si>
    <t>Доска ХЦ универсальная ДН 1500×250×10 ГОСТ</t>
  </si>
  <si>
    <t>Доска ХЦ универсальная ДН 1500х300х8 ГОСТ</t>
  </si>
  <si>
    <t>Доска ХЦ универсальная ДН 1500х300х10 ГОСТ</t>
  </si>
  <si>
    <t>Доска ХЦ универсальная ДН 1750х240х8 ГОСТ</t>
  </si>
  <si>
    <t>Доска ХЦ универсальная ДН 1750х240х10 ГОСТ</t>
  </si>
  <si>
    <t>Доска ХЦ универсальная ДН 3000х300х8 ГОСТ</t>
  </si>
  <si>
    <t>Доска ХЦ универсальная ДН 3000х300х10 ГОСТ</t>
  </si>
  <si>
    <t>230001500Н014</t>
  </si>
  <si>
    <t>www.esa63.ru</t>
  </si>
  <si>
    <t>Цена с НДС 22%</t>
  </si>
  <si>
    <t>Цена действительна c 01.01.2026 года с учетом ставки НДС 22 %</t>
  </si>
  <si>
    <t>Цена действительна c 01.01.2026 г. с учетом ставки НДС 22 %</t>
  </si>
  <si>
    <t>Цена с НДС 22%, руб/шт</t>
  </si>
  <si>
    <t>Розничная Цена с НДС 22%</t>
  </si>
  <si>
    <t>Цена с НДС 22%,           руб/м. пог.</t>
  </si>
  <si>
    <t>Фасадная сайдинг-панель МПК (цвет: антрацит, кофе, шоколад, терракот, графит)</t>
  </si>
  <si>
    <t>Фасадная сайдинг-панель МПК (цвет: серый, дерево, песочный, какао, жемчуг, бронза)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</si>
</sst>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color rgb="FF2C4D98"/>
      <name val="Calibri"/>
      <family val="2"/>
      <charset val="204"/>
      <scheme val="minor"/>
    </font>
    <font>
      <b/>
      <sz val="11"/>
      <color rgb="FF006D4F"/>
      <name val="Calibri"/>
      <family val="2"/>
      <charset val="204"/>
      <scheme val="minor"/>
    </font>
    <font>
      <b/>
      <u/>
      <sz val="14"/>
      <color theme="0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8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b/>
      <sz val="13"/>
      <color theme="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653234"/>
        <bgColor indexed="64"/>
      </patternFill>
    </fill>
    <fill>
      <patternFill patternType="solid">
        <fgColor rgb="FF2C4D98"/>
        <bgColor indexed="64"/>
      </patternFill>
    </fill>
    <fill>
      <patternFill patternType="solid">
        <fgColor rgb="FF006D4F"/>
        <bgColor indexed="64"/>
      </patternFill>
    </fill>
    <fill>
      <patternFill patternType="solid">
        <fgColor rgb="FFF26641"/>
        <bgColor indexed="64"/>
      </patternFill>
    </fill>
    <fill>
      <patternFill patternType="solid">
        <fgColor rgb="FFF8F2F2"/>
        <bgColor indexed="64"/>
      </patternFill>
    </fill>
    <fill>
      <patternFill patternType="solid">
        <fgColor rgb="FFF3FFFB"/>
        <bgColor indexed="64"/>
      </patternFill>
    </fill>
    <fill>
      <patternFill patternType="solid">
        <fgColor rgb="FFC39269"/>
        <bgColor indexed="64"/>
      </patternFill>
    </fill>
    <fill>
      <patternFill patternType="solid">
        <fgColor rgb="FFFAF5F0"/>
        <bgColor indexed="64"/>
      </patternFill>
    </fill>
    <fill>
      <patternFill patternType="solid">
        <fgColor rgb="FFFEF6F4"/>
        <bgColor indexed="64"/>
      </patternFill>
    </fill>
    <fill>
      <patternFill patternType="solid">
        <fgColor rgb="FF2B7C78"/>
        <bgColor indexed="64"/>
      </patternFill>
    </fill>
    <fill>
      <patternFill patternType="solid">
        <fgColor rgb="FFF0FAFA"/>
        <bgColor indexed="64"/>
      </patternFill>
    </fill>
    <fill>
      <patternFill patternType="solid">
        <fgColor rgb="FF5DA9DD"/>
        <bgColor indexed="64"/>
      </patternFill>
    </fill>
    <fill>
      <patternFill patternType="solid">
        <fgColor rgb="FFEEF6FC"/>
        <bgColor indexed="64"/>
      </patternFill>
    </fill>
    <fill>
      <patternFill patternType="solid">
        <fgColor rgb="FF2C4D98"/>
        <bgColor rgb="FF653234"/>
      </patternFill>
    </fill>
    <fill>
      <patternFill patternType="solid">
        <fgColor rgb="FFF8F2F2"/>
        <bgColor rgb="FFF8F2F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4" fillId="0" borderId="0" applyNumberFormat="0" applyFill="0" applyBorder="0" applyProtection="0"/>
    <xf numFmtId="0" fontId="15" fillId="0" borderId="0"/>
  </cellStyleXfs>
  <cellXfs count="178">
    <xf numFmtId="0" fontId="0" fillId="0" borderId="0" xfId="0"/>
    <xf numFmtId="0" fontId="0" fillId="0" borderId="0" xfId="0" applyAlignment="1">
      <alignment vertical="center"/>
    </xf>
    <xf numFmtId="0" fontId="16" fillId="0" borderId="0" xfId="0" applyFont="1" applyAlignment="1">
      <alignment horizontal="right" vertical="center"/>
    </xf>
    <xf numFmtId="0" fontId="16" fillId="2" borderId="0" xfId="0" applyFont="1" applyFill="1" applyAlignment="1">
      <alignment horizontal="right" vertical="center"/>
    </xf>
    <xf numFmtId="0" fontId="18" fillId="0" borderId="0" xfId="2" applyFont="1" applyAlignment="1">
      <alignment horizontal="left" vertical="center"/>
    </xf>
    <xf numFmtId="0" fontId="0" fillId="0" borderId="0" xfId="0" applyAlignment="1">
      <alignment horizontal="left" vertical="center"/>
    </xf>
    <xf numFmtId="1" fontId="17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vertical="center" wrapText="1"/>
    </xf>
    <xf numFmtId="3" fontId="19" fillId="0" borderId="1" xfId="0" applyNumberFormat="1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2" fontId="0" fillId="0" borderId="1" xfId="0" applyNumberFormat="1" applyBorder="1" applyAlignment="1">
      <alignment horizontal="center" vertical="center"/>
    </xf>
    <xf numFmtId="3" fontId="20" fillId="3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1" fontId="20" fillId="3" borderId="1" xfId="0" applyNumberFormat="1" applyFont="1" applyFill="1" applyBorder="1" applyAlignment="1">
      <alignment horizontal="center" vertical="center" wrapText="1"/>
    </xf>
    <xf numFmtId="4" fontId="20" fillId="3" borderId="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3" fontId="20" fillId="5" borderId="1" xfId="0" applyNumberFormat="1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1" fontId="20" fillId="5" borderId="1" xfId="0" applyNumberFormat="1" applyFont="1" applyFill="1" applyBorder="1" applyAlignment="1">
      <alignment horizontal="center" vertical="center" wrapText="1"/>
    </xf>
    <xf numFmtId="4" fontId="20" fillId="5" borderId="1" xfId="0" applyNumberFormat="1" applyFont="1" applyFill="1" applyBorder="1" applyAlignment="1">
      <alignment horizontal="center" vertical="center" wrapText="1"/>
    </xf>
    <xf numFmtId="3" fontId="20" fillId="6" borderId="1" xfId="0" applyNumberFormat="1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1" fontId="20" fillId="6" borderId="1" xfId="0" applyNumberFormat="1" applyFont="1" applyFill="1" applyBorder="1" applyAlignment="1">
      <alignment horizontal="center" vertical="center" wrapText="1"/>
    </xf>
    <xf numFmtId="4" fontId="20" fillId="6" borderId="1" xfId="0" applyNumberFormat="1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vertical="center"/>
    </xf>
    <xf numFmtId="0" fontId="24" fillId="3" borderId="4" xfId="1" applyFont="1" applyFill="1" applyBorder="1" applyAlignment="1">
      <alignment vertical="center"/>
    </xf>
    <xf numFmtId="3" fontId="20" fillId="9" borderId="1" xfId="0" applyNumberFormat="1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1" fontId="20" fillId="9" borderId="1" xfId="0" applyNumberFormat="1" applyFont="1" applyFill="1" applyBorder="1" applyAlignment="1">
      <alignment horizontal="center" vertical="center" wrapText="1"/>
    </xf>
    <xf numFmtId="0" fontId="24" fillId="9" borderId="4" xfId="1" applyFont="1" applyFill="1" applyBorder="1" applyAlignment="1">
      <alignment vertical="center"/>
    </xf>
    <xf numFmtId="3" fontId="13" fillId="0" borderId="1" xfId="0" applyNumberFormat="1" applyFont="1" applyBorder="1" applyAlignment="1">
      <alignment horizontal="center" vertical="center" wrapText="1"/>
    </xf>
    <xf numFmtId="3" fontId="20" fillId="12" borderId="1" xfId="0" applyNumberFormat="1" applyFont="1" applyFill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 wrapText="1"/>
    </xf>
    <xf numFmtId="1" fontId="20" fillId="12" borderId="1" xfId="0" applyNumberFormat="1" applyFont="1" applyFill="1" applyBorder="1" applyAlignment="1">
      <alignment horizontal="center" vertical="center" wrapText="1"/>
    </xf>
    <xf numFmtId="4" fontId="20" fillId="12" borderId="1" xfId="0" applyNumberFormat="1" applyFont="1" applyFill="1" applyBorder="1" applyAlignment="1">
      <alignment horizontal="center" vertical="center" wrapText="1"/>
    </xf>
    <xf numFmtId="0" fontId="24" fillId="12" borderId="4" xfId="1" applyFont="1" applyFill="1" applyBorder="1" applyAlignment="1">
      <alignment vertical="center"/>
    </xf>
    <xf numFmtId="3" fontId="20" fillId="14" borderId="1" xfId="0" applyNumberFormat="1" applyFont="1" applyFill="1" applyBorder="1" applyAlignment="1">
      <alignment horizontal="center" vertical="center" wrapText="1"/>
    </xf>
    <xf numFmtId="0" fontId="20" fillId="14" borderId="1" xfId="0" applyFont="1" applyFill="1" applyBorder="1" applyAlignment="1">
      <alignment horizontal="center" vertical="center" wrapText="1"/>
    </xf>
    <xf numFmtId="1" fontId="20" fillId="14" borderId="1" xfId="0" applyNumberFormat="1" applyFont="1" applyFill="1" applyBorder="1" applyAlignment="1">
      <alignment horizontal="center" vertical="center" wrapText="1"/>
    </xf>
    <xf numFmtId="4" fontId="20" fillId="14" borderId="1" xfId="0" applyNumberFormat="1" applyFont="1" applyFill="1" applyBorder="1" applyAlignment="1">
      <alignment horizontal="center" vertical="center" wrapText="1"/>
    </xf>
    <xf numFmtId="0" fontId="24" fillId="14" borderId="4" xfId="1" applyFont="1" applyFill="1" applyBorder="1" applyAlignment="1">
      <alignment vertical="center"/>
    </xf>
    <xf numFmtId="4" fontId="12" fillId="0" borderId="1" xfId="0" applyNumberFormat="1" applyFont="1" applyBorder="1" applyAlignment="1">
      <alignment horizontal="center" vertical="center"/>
    </xf>
    <xf numFmtId="0" fontId="20" fillId="12" borderId="1" xfId="0" applyFont="1" applyFill="1" applyBorder="1" applyAlignment="1">
      <alignment vertical="center" wrapText="1"/>
    </xf>
    <xf numFmtId="0" fontId="20" fillId="4" borderId="1" xfId="0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/>
    </xf>
    <xf numFmtId="3" fontId="20" fillId="4" borderId="1" xfId="0" applyNumberFormat="1" applyFont="1" applyFill="1" applyBorder="1" applyAlignment="1">
      <alignment horizontal="center" vertical="center" wrapText="1"/>
    </xf>
    <xf numFmtId="1" fontId="20" fillId="4" borderId="1" xfId="0" applyNumberFormat="1" applyFont="1" applyFill="1" applyBorder="1" applyAlignment="1">
      <alignment horizontal="center" vertical="center" wrapText="1"/>
    </xf>
    <xf numFmtId="4" fontId="20" fillId="4" borderId="1" xfId="0" applyNumberFormat="1" applyFont="1" applyFill="1" applyBorder="1" applyAlignment="1">
      <alignment horizontal="center" vertical="center" wrapText="1"/>
    </xf>
    <xf numFmtId="0" fontId="24" fillId="4" borderId="4" xfId="1" applyFont="1" applyFill="1" applyBorder="1" applyAlignment="1">
      <alignment vertical="center"/>
    </xf>
    <xf numFmtId="49" fontId="11" fillId="0" borderId="1" xfId="0" applyNumberFormat="1" applyFont="1" applyBorder="1"/>
    <xf numFmtId="0" fontId="11" fillId="0" borderId="1" xfId="0" applyFont="1" applyBorder="1" applyAlignment="1">
      <alignment vertical="center" wrapText="1"/>
    </xf>
    <xf numFmtId="3" fontId="17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0" fontId="11" fillId="0" borderId="1" xfId="0" applyFont="1" applyBorder="1"/>
    <xf numFmtId="0" fontId="1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/>
    <xf numFmtId="4" fontId="17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3" fontId="19" fillId="0" borderId="0" xfId="0" applyNumberFormat="1" applyFont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8" fillId="16" borderId="1" xfId="0" applyFont="1" applyFill="1" applyBorder="1" applyAlignment="1">
      <alignment horizontal="center" vertical="center" wrapText="1"/>
    </xf>
    <xf numFmtId="0" fontId="29" fillId="16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31" fillId="0" borderId="0" xfId="0" applyFont="1"/>
    <xf numFmtId="4" fontId="18" fillId="0" borderId="0" xfId="0" applyNumberFormat="1" applyFont="1" applyAlignment="1">
      <alignment vertical="center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4" fontId="18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0" fillId="16" borderId="1" xfId="0" applyFont="1" applyFill="1" applyBorder="1" applyAlignment="1">
      <alignment horizontal="center" vertical="center" wrapText="1"/>
    </xf>
    <xf numFmtId="0" fontId="20" fillId="16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33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8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0" fillId="1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6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31" fillId="0" borderId="1" xfId="0" applyFont="1" applyBorder="1" applyAlignment="1">
      <alignment horizontal="left" vertical="center" wrapText="1"/>
    </xf>
    <xf numFmtId="0" fontId="21" fillId="17" borderId="1" xfId="0" applyFont="1" applyFill="1" applyBorder="1" applyAlignment="1">
      <alignment horizontal="left" vertical="center" wrapText="1"/>
    </xf>
    <xf numFmtId="0" fontId="32" fillId="17" borderId="1" xfId="0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vertical="center"/>
    </xf>
    <xf numFmtId="0" fontId="20" fillId="3" borderId="6" xfId="0" applyFont="1" applyFill="1" applyBorder="1" applyAlignment="1">
      <alignment vertical="center"/>
    </xf>
    <xf numFmtId="0" fontId="21" fillId="7" borderId="4" xfId="0" applyFont="1" applyFill="1" applyBorder="1" applyAlignment="1">
      <alignment vertical="center" wrapText="1"/>
    </xf>
    <xf numFmtId="0" fontId="21" fillId="7" borderId="5" xfId="0" applyFont="1" applyFill="1" applyBorder="1" applyAlignment="1">
      <alignment vertical="center" wrapText="1"/>
    </xf>
    <xf numFmtId="0" fontId="21" fillId="7" borderId="6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8" fillId="16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0" fontId="21" fillId="8" borderId="1" xfId="0" applyFont="1" applyFill="1" applyBorder="1" applyAlignment="1">
      <alignment horizontal="left" vertical="center" wrapText="1"/>
    </xf>
    <xf numFmtId="0" fontId="24" fillId="5" borderId="1" xfId="1" applyFont="1" applyFill="1" applyBorder="1" applyAlignment="1">
      <alignment horizontal="left" vertical="center"/>
    </xf>
    <xf numFmtId="0" fontId="20" fillId="5" borderId="1" xfId="0" applyFont="1" applyFill="1" applyBorder="1" applyAlignment="1">
      <alignment vertical="center"/>
    </xf>
    <xf numFmtId="0" fontId="20" fillId="5" borderId="1" xfId="0" applyFont="1" applyFill="1" applyBorder="1" applyAlignment="1">
      <alignment horizontal="center" vertical="center" wrapText="1"/>
    </xf>
    <xf numFmtId="0" fontId="20" fillId="14" borderId="1" xfId="0" applyFont="1" applyFill="1" applyBorder="1" applyAlignment="1">
      <alignment horizontal="center" vertical="center" wrapText="1"/>
    </xf>
    <xf numFmtId="0" fontId="21" fillId="15" borderId="1" xfId="0" applyFont="1" applyFill="1" applyBorder="1" applyAlignment="1">
      <alignment horizontal="left" vertical="center" wrapText="1"/>
    </xf>
    <xf numFmtId="0" fontId="21" fillId="15" borderId="1" xfId="0" applyFont="1" applyFill="1" applyBorder="1" applyAlignment="1">
      <alignment horizontal="left" vertical="center"/>
    </xf>
    <xf numFmtId="0" fontId="20" fillId="14" borderId="5" xfId="0" applyFont="1" applyFill="1" applyBorder="1" applyAlignment="1">
      <alignment vertical="center"/>
    </xf>
    <xf numFmtId="0" fontId="20" fillId="14" borderId="6" xfId="0" applyFont="1" applyFill="1" applyBorder="1" applyAlignment="1">
      <alignment vertical="center"/>
    </xf>
    <xf numFmtId="0" fontId="20" fillId="6" borderId="1" xfId="0" applyFont="1" applyFill="1" applyBorder="1" applyAlignment="1">
      <alignment horizontal="center" vertical="center" wrapText="1"/>
    </xf>
    <xf numFmtId="0" fontId="21" fillId="11" borderId="5" xfId="0" applyFont="1" applyFill="1" applyBorder="1" applyAlignment="1">
      <alignment horizontal="left" vertical="center"/>
    </xf>
    <xf numFmtId="0" fontId="21" fillId="11" borderId="6" xfId="0" applyFont="1" applyFill="1" applyBorder="1" applyAlignment="1">
      <alignment horizontal="left" vertical="center"/>
    </xf>
    <xf numFmtId="0" fontId="20" fillId="6" borderId="5" xfId="0" applyFont="1" applyFill="1" applyBorder="1" applyAlignment="1">
      <alignment vertical="center"/>
    </xf>
    <xf numFmtId="0" fontId="20" fillId="6" borderId="6" xfId="0" applyFont="1" applyFill="1" applyBorder="1" applyAlignment="1">
      <alignment vertical="center"/>
    </xf>
    <xf numFmtId="0" fontId="21" fillId="11" borderId="4" xfId="0" applyFont="1" applyFill="1" applyBorder="1" applyAlignment="1">
      <alignment vertical="center"/>
    </xf>
    <xf numFmtId="0" fontId="21" fillId="11" borderId="5" xfId="0" applyFont="1" applyFill="1" applyBorder="1" applyAlignment="1">
      <alignment vertical="center"/>
    </xf>
    <xf numFmtId="0" fontId="21" fillId="11" borderId="6" xfId="0" applyFont="1" applyFill="1" applyBorder="1" applyAlignment="1">
      <alignment vertical="center"/>
    </xf>
    <xf numFmtId="0" fontId="20" fillId="4" borderId="5" xfId="0" applyFont="1" applyFill="1" applyBorder="1" applyAlignment="1">
      <alignment vertical="center"/>
    </xf>
    <xf numFmtId="0" fontId="20" fillId="4" borderId="6" xfId="0" applyFont="1" applyFill="1" applyBorder="1" applyAlignment="1">
      <alignment vertical="center"/>
    </xf>
    <xf numFmtId="0" fontId="20" fillId="4" borderId="1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vertical="center"/>
    </xf>
    <xf numFmtId="0" fontId="20" fillId="9" borderId="6" xfId="0" applyFont="1" applyFill="1" applyBorder="1" applyAlignment="1">
      <alignment vertical="center"/>
    </xf>
    <xf numFmtId="4" fontId="20" fillId="9" borderId="3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20" fillId="9" borderId="3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21" fillId="10" borderId="5" xfId="0" applyFont="1" applyFill="1" applyBorder="1" applyAlignment="1">
      <alignment horizontal="left" vertical="center"/>
    </xf>
    <xf numFmtId="0" fontId="21" fillId="10" borderId="6" xfId="0" applyFont="1" applyFill="1" applyBorder="1" applyAlignment="1">
      <alignment horizontal="left" vertical="center"/>
    </xf>
    <xf numFmtId="0" fontId="21" fillId="13" borderId="4" xfId="0" applyFont="1" applyFill="1" applyBorder="1" applyAlignment="1">
      <alignment vertical="center" wrapText="1"/>
    </xf>
    <xf numFmtId="0" fontId="21" fillId="13" borderId="5" xfId="0" applyFont="1" applyFill="1" applyBorder="1" applyAlignment="1">
      <alignment vertical="center" wrapText="1"/>
    </xf>
    <xf numFmtId="0" fontId="21" fillId="13" borderId="6" xfId="0" applyFont="1" applyFill="1" applyBorder="1" applyAlignment="1">
      <alignment vertical="center" wrapText="1"/>
    </xf>
    <xf numFmtId="0" fontId="20" fillId="12" borderId="5" xfId="0" applyFont="1" applyFill="1" applyBorder="1" applyAlignment="1">
      <alignment vertical="center"/>
    </xf>
    <xf numFmtId="0" fontId="20" fillId="12" borderId="6" xfId="0" applyFont="1" applyFill="1" applyBorder="1" applyAlignment="1">
      <alignment vertical="center"/>
    </xf>
    <xf numFmtId="0" fontId="20" fillId="12" borderId="4" xfId="0" applyFont="1" applyFill="1" applyBorder="1" applyAlignment="1">
      <alignment horizontal="center" vertical="center" wrapText="1"/>
    </xf>
    <xf numFmtId="0" fontId="20" fillId="12" borderId="6" xfId="0" applyFont="1" applyFill="1" applyBorder="1" applyAlignment="1">
      <alignment horizontal="center" vertical="center" wrapText="1"/>
    </xf>
    <xf numFmtId="0" fontId="20" fillId="12" borderId="5" xfId="0" applyFont="1" applyFill="1" applyBorder="1" applyAlignment="1">
      <alignment horizontal="center" vertical="center" wrapText="1"/>
    </xf>
    <xf numFmtId="4" fontId="17" fillId="0" borderId="4" xfId="0" applyNumberFormat="1" applyFont="1" applyBorder="1" applyAlignment="1">
      <alignment horizontal="center" vertical="center"/>
    </xf>
    <xf numFmtId="4" fontId="17" fillId="0" borderId="6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2" fontId="17" fillId="0" borderId="4" xfId="0" applyNumberFormat="1" applyFont="1" applyBorder="1" applyAlignment="1">
      <alignment horizontal="center" vertical="center"/>
    </xf>
    <xf numFmtId="2" fontId="17" fillId="0" borderId="6" xfId="0" applyNumberFormat="1" applyFont="1" applyBorder="1" applyAlignment="1">
      <alignment horizontal="center" vertical="center"/>
    </xf>
    <xf numFmtId="0" fontId="20" fillId="1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</cellXfs>
  <cellStyles count="3">
    <cellStyle name="Гиперссылка" xfId="1" builtinId="8"/>
    <cellStyle name="Обычный" xfId="0" builtinId="0"/>
    <cellStyle name="Обычный 6" xfId="2"/>
  </cellStyles>
  <dxfs count="0"/>
  <tableStyles count="0" defaultTableStyle="TableStyleMedium2" defaultPivotStyle="PivotStyleLight16"/>
  <colors>
    <mruColors>
      <color rgb="FF2C4D98"/>
      <color rgb="FFEEF6FC"/>
      <color rgb="FF2B7C78"/>
      <color rgb="FF5DA9DD"/>
      <color rgb="FFF0FAFA"/>
      <color rgb="FFEFF3FB"/>
      <color rgb="FFFEF6F4"/>
      <color rgb="FFFAF5F0"/>
      <color rgb="FFFEFDFC"/>
      <color rgb="FFC392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sa63.ru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sa63.ru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sa63.ru/" TargetMode="Externa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sa63.ru/" TargetMode="External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esa63.ru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esa63.ru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esa63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0"/>
  <sheetViews>
    <sheetView topLeftCell="A4" zoomScaleNormal="100" zoomScaleSheetLayoutView="100" workbookViewId="0">
      <selection activeCell="F28" sqref="F28:H28"/>
    </sheetView>
  </sheetViews>
  <sheetFormatPr defaultRowHeight="15" x14ac:dyDescent="0.25"/>
  <cols>
    <col min="1" max="1" width="67.7109375" customWidth="1"/>
    <col min="2" max="2" width="13.7109375" customWidth="1"/>
    <col min="3" max="3" width="13.7109375" style="8" customWidth="1"/>
    <col min="4" max="4" width="14.7109375" customWidth="1"/>
    <col min="5" max="6" width="13.7109375" customWidth="1"/>
    <col min="7" max="8" width="12.7109375" customWidth="1"/>
    <col min="9" max="11" width="15.7109375" customWidth="1"/>
  </cols>
  <sheetData>
    <row r="2" spans="1:11" ht="15.75" x14ac:dyDescent="0.25">
      <c r="K2" s="2" t="s">
        <v>482</v>
      </c>
    </row>
    <row r="3" spans="1:11" ht="15.75" x14ac:dyDescent="0.25">
      <c r="J3" s="2"/>
      <c r="K3" s="2" t="s">
        <v>538</v>
      </c>
    </row>
    <row r="4" spans="1:11" ht="15.75" x14ac:dyDescent="0.25">
      <c r="K4" s="2" t="s">
        <v>526</v>
      </c>
    </row>
    <row r="5" spans="1:11" ht="15.75" x14ac:dyDescent="0.25">
      <c r="I5" s="2"/>
      <c r="K5" s="2" t="s">
        <v>483</v>
      </c>
    </row>
    <row r="6" spans="1:11" ht="15.75" x14ac:dyDescent="0.25">
      <c r="K6" s="3" t="s">
        <v>1</v>
      </c>
    </row>
    <row r="7" spans="1:11" ht="15.75" x14ac:dyDescent="0.25">
      <c r="K7" s="2" t="s">
        <v>540</v>
      </c>
    </row>
    <row r="8" spans="1:11" x14ac:dyDescent="0.25">
      <c r="K8" s="7"/>
    </row>
    <row r="9" spans="1:11" ht="20.25" customHeight="1" x14ac:dyDescent="0.25">
      <c r="A9" s="129" t="s">
        <v>2</v>
      </c>
      <c r="B9" s="129" t="s">
        <v>539</v>
      </c>
      <c r="C9" s="129"/>
      <c r="D9" s="129" t="s">
        <v>3</v>
      </c>
      <c r="E9" s="129" t="s">
        <v>4</v>
      </c>
      <c r="F9" s="129"/>
      <c r="G9" s="129" t="s">
        <v>237</v>
      </c>
      <c r="H9" s="129"/>
      <c r="I9" s="129" t="s">
        <v>5</v>
      </c>
      <c r="J9" s="129"/>
      <c r="K9" s="129"/>
    </row>
    <row r="10" spans="1:11" ht="31.5" x14ac:dyDescent="0.25">
      <c r="A10" s="129"/>
      <c r="B10" s="21" t="s">
        <v>178</v>
      </c>
      <c r="C10" s="22" t="s">
        <v>10</v>
      </c>
      <c r="D10" s="129"/>
      <c r="E10" s="23" t="s">
        <v>180</v>
      </c>
      <c r="F10" s="24" t="s">
        <v>6</v>
      </c>
      <c r="G10" s="23" t="s">
        <v>7</v>
      </c>
      <c r="H10" s="23" t="s">
        <v>8</v>
      </c>
      <c r="I10" s="22" t="s">
        <v>199</v>
      </c>
      <c r="J10" s="22" t="s">
        <v>179</v>
      </c>
      <c r="K10" s="22" t="s">
        <v>9</v>
      </c>
    </row>
    <row r="11" spans="1:11" ht="20.100000000000001" customHeight="1" x14ac:dyDescent="0.25">
      <c r="A11" s="126" t="s">
        <v>191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8"/>
    </row>
    <row r="12" spans="1:11" ht="15" customHeight="1" x14ac:dyDescent="0.25">
      <c r="A12" s="9" t="s">
        <v>181</v>
      </c>
      <c r="B12" s="10">
        <v>687</v>
      </c>
      <c r="C12" s="11">
        <f>B12/F12</f>
        <v>763.33333333333337</v>
      </c>
      <c r="D12" s="12" t="s">
        <v>184</v>
      </c>
      <c r="E12" s="13">
        <v>13.42</v>
      </c>
      <c r="F12" s="14">
        <v>0.9</v>
      </c>
      <c r="G12" s="15">
        <v>100</v>
      </c>
      <c r="H12" s="16">
        <f>E12*G12</f>
        <v>1342</v>
      </c>
      <c r="I12" s="17">
        <f t="shared" ref="I12:I18" si="0">J12*G12</f>
        <v>1500</v>
      </c>
      <c r="J12" s="18">
        <v>15</v>
      </c>
      <c r="K12" s="17">
        <f t="shared" ref="K12:K18" si="1">I12*E12</f>
        <v>20130</v>
      </c>
    </row>
    <row r="13" spans="1:11" ht="15" customHeight="1" x14ac:dyDescent="0.25">
      <c r="A13" s="9" t="s">
        <v>182</v>
      </c>
      <c r="B13" s="10">
        <v>458</v>
      </c>
      <c r="C13" s="11">
        <f t="shared" ref="C13:C21" si="2">B13/F13</f>
        <v>803.50877192982443</v>
      </c>
      <c r="D13" s="12" t="s">
        <v>185</v>
      </c>
      <c r="E13" s="13">
        <v>8.5</v>
      </c>
      <c r="F13" s="14">
        <v>0.57000000000000006</v>
      </c>
      <c r="G13" s="15">
        <v>120</v>
      </c>
      <c r="H13" s="16">
        <f t="shared" ref="H13:H18" si="3">E13*G13</f>
        <v>1020</v>
      </c>
      <c r="I13" s="17">
        <f t="shared" si="0"/>
        <v>2400</v>
      </c>
      <c r="J13" s="18">
        <v>20</v>
      </c>
      <c r="K13" s="17">
        <f t="shared" si="1"/>
        <v>20400</v>
      </c>
    </row>
    <row r="14" spans="1:11" ht="15" customHeight="1" x14ac:dyDescent="0.25">
      <c r="A14" s="9" t="s">
        <v>183</v>
      </c>
      <c r="B14" s="10">
        <v>242</v>
      </c>
      <c r="C14" s="11">
        <f t="shared" si="2"/>
        <v>806.66666666666674</v>
      </c>
      <c r="D14" s="12" t="s">
        <v>186</v>
      </c>
      <c r="E14" s="13">
        <v>4.5</v>
      </c>
      <c r="F14" s="14">
        <v>0.3</v>
      </c>
      <c r="G14" s="15">
        <v>200</v>
      </c>
      <c r="H14" s="16">
        <f t="shared" si="3"/>
        <v>900</v>
      </c>
      <c r="I14" s="17">
        <f t="shared" si="0"/>
        <v>4400</v>
      </c>
      <c r="J14" s="18">
        <v>22</v>
      </c>
      <c r="K14" s="17">
        <f t="shared" si="1"/>
        <v>19800</v>
      </c>
    </row>
    <row r="15" spans="1:11" ht="30" x14ac:dyDescent="0.25">
      <c r="A15" s="9" t="s">
        <v>480</v>
      </c>
      <c r="B15" s="10">
        <v>1031</v>
      </c>
      <c r="C15" s="11">
        <f t="shared" si="2"/>
        <v>1808.7719298245613</v>
      </c>
      <c r="D15" s="12" t="s">
        <v>185</v>
      </c>
      <c r="E15" s="13">
        <v>8.5</v>
      </c>
      <c r="F15" s="14">
        <v>0.57000000000000006</v>
      </c>
      <c r="G15" s="15">
        <v>120</v>
      </c>
      <c r="H15" s="16">
        <f t="shared" si="3"/>
        <v>1020</v>
      </c>
      <c r="I15" s="17">
        <f t="shared" si="0"/>
        <v>2400</v>
      </c>
      <c r="J15" s="18">
        <v>20</v>
      </c>
      <c r="K15" s="17">
        <f t="shared" si="1"/>
        <v>20400</v>
      </c>
    </row>
    <row r="16" spans="1:11" ht="30" x14ac:dyDescent="0.25">
      <c r="A16" s="9" t="s">
        <v>478</v>
      </c>
      <c r="B16" s="10">
        <v>540</v>
      </c>
      <c r="C16" s="11">
        <f t="shared" si="2"/>
        <v>1800</v>
      </c>
      <c r="D16" s="12" t="s">
        <v>186</v>
      </c>
      <c r="E16" s="13">
        <v>4.5</v>
      </c>
      <c r="F16" s="14">
        <v>0.3</v>
      </c>
      <c r="G16" s="15">
        <v>200</v>
      </c>
      <c r="H16" s="16">
        <f t="shared" si="3"/>
        <v>900</v>
      </c>
      <c r="I16" s="17">
        <f t="shared" si="0"/>
        <v>4400</v>
      </c>
      <c r="J16" s="18">
        <v>22</v>
      </c>
      <c r="K16" s="17">
        <f t="shared" si="1"/>
        <v>19800</v>
      </c>
    </row>
    <row r="17" spans="1:14" ht="30" x14ac:dyDescent="0.25">
      <c r="A17" s="9" t="s">
        <v>481</v>
      </c>
      <c r="B17" s="10">
        <v>935</v>
      </c>
      <c r="C17" s="11">
        <f t="shared" si="2"/>
        <v>1640.3508771929824</v>
      </c>
      <c r="D17" s="12" t="s">
        <v>185</v>
      </c>
      <c r="E17" s="13">
        <v>8.5</v>
      </c>
      <c r="F17" s="14">
        <v>0.57000000000000006</v>
      </c>
      <c r="G17" s="15">
        <v>120</v>
      </c>
      <c r="H17" s="16">
        <f t="shared" si="3"/>
        <v>1020</v>
      </c>
      <c r="I17" s="17">
        <f t="shared" si="0"/>
        <v>2400</v>
      </c>
      <c r="J17" s="18">
        <v>20</v>
      </c>
      <c r="K17" s="17">
        <f t="shared" si="1"/>
        <v>20400</v>
      </c>
    </row>
    <row r="18" spans="1:14" ht="30" x14ac:dyDescent="0.25">
      <c r="A18" s="9" t="s">
        <v>479</v>
      </c>
      <c r="B18" s="10">
        <v>504</v>
      </c>
      <c r="C18" s="11">
        <f t="shared" si="2"/>
        <v>1680</v>
      </c>
      <c r="D18" s="12" t="s">
        <v>186</v>
      </c>
      <c r="E18" s="13">
        <v>4.5</v>
      </c>
      <c r="F18" s="14">
        <v>0.3</v>
      </c>
      <c r="G18" s="15">
        <v>200</v>
      </c>
      <c r="H18" s="16">
        <f t="shared" si="3"/>
        <v>900</v>
      </c>
      <c r="I18" s="17">
        <f t="shared" si="0"/>
        <v>4400</v>
      </c>
      <c r="J18" s="18">
        <v>22</v>
      </c>
      <c r="K18" s="17">
        <f t="shared" si="1"/>
        <v>19800</v>
      </c>
    </row>
    <row r="19" spans="1:14" ht="20.100000000000001" customHeight="1" x14ac:dyDescent="0.25">
      <c r="A19" s="126" t="s">
        <v>187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8"/>
    </row>
    <row r="20" spans="1:14" ht="15" customHeight="1" x14ac:dyDescent="0.25">
      <c r="A20" s="19" t="s">
        <v>189</v>
      </c>
      <c r="B20" s="10">
        <v>2633</v>
      </c>
      <c r="C20" s="11">
        <f t="shared" si="2"/>
        <v>633.69434416365823</v>
      </c>
      <c r="D20" s="12" t="s">
        <v>177</v>
      </c>
      <c r="E20" s="20">
        <v>62.9</v>
      </c>
      <c r="F20" s="14">
        <v>4.1550000000000002</v>
      </c>
      <c r="G20" s="15">
        <v>30</v>
      </c>
      <c r="H20" s="16">
        <f>G20*E20</f>
        <v>1887</v>
      </c>
      <c r="I20" s="17">
        <f t="shared" ref="I20:I21" si="4">J20*G20</f>
        <v>330</v>
      </c>
      <c r="J20" s="18">
        <v>11</v>
      </c>
      <c r="K20" s="17">
        <f t="shared" ref="K20:K21" si="5">I20*E20</f>
        <v>20757</v>
      </c>
    </row>
    <row r="21" spans="1:14" ht="15" customHeight="1" x14ac:dyDescent="0.25">
      <c r="A21" s="19" t="s">
        <v>188</v>
      </c>
      <c r="B21" s="10">
        <v>2850</v>
      </c>
      <c r="C21" s="11">
        <f t="shared" si="2"/>
        <v>633.33333333333337</v>
      </c>
      <c r="D21" s="12" t="s">
        <v>17</v>
      </c>
      <c r="E21" s="20">
        <v>68.12</v>
      </c>
      <c r="F21" s="14">
        <v>4.5</v>
      </c>
      <c r="G21" s="15">
        <v>30</v>
      </c>
      <c r="H21" s="16">
        <f>G21*E21</f>
        <v>2043.6000000000001</v>
      </c>
      <c r="I21" s="17">
        <f t="shared" si="4"/>
        <v>300</v>
      </c>
      <c r="J21" s="18">
        <v>10</v>
      </c>
      <c r="K21" s="17">
        <f t="shared" si="5"/>
        <v>20436</v>
      </c>
    </row>
    <row r="22" spans="1:14" ht="15" customHeight="1" x14ac:dyDescent="0.25">
      <c r="A22" s="75"/>
      <c r="B22" s="76"/>
      <c r="C22" s="77"/>
      <c r="D22" s="78"/>
      <c r="E22" s="79"/>
      <c r="F22" s="80"/>
      <c r="G22" s="81"/>
      <c r="H22" s="82"/>
      <c r="I22" s="83"/>
      <c r="J22" s="84"/>
      <c r="K22" s="83"/>
    </row>
    <row r="23" spans="1:14" s="8" customFormat="1" ht="31.5" x14ac:dyDescent="0.25">
      <c r="A23" s="85" t="s">
        <v>224</v>
      </c>
      <c r="B23" s="94" t="s">
        <v>542</v>
      </c>
      <c r="C23" s="86" t="s">
        <v>3</v>
      </c>
      <c r="D23" s="95" t="s">
        <v>474</v>
      </c>
      <c r="E23" s="96"/>
      <c r="F23" s="130" t="s">
        <v>224</v>
      </c>
      <c r="G23" s="130"/>
      <c r="H23" s="130"/>
      <c r="I23" s="95" t="s">
        <v>542</v>
      </c>
      <c r="J23" s="86" t="s">
        <v>3</v>
      </c>
      <c r="K23" s="95" t="s">
        <v>474</v>
      </c>
    </row>
    <row r="24" spans="1:14" ht="15" customHeight="1" x14ac:dyDescent="0.25">
      <c r="A24" s="122" t="s">
        <v>456</v>
      </c>
      <c r="B24" s="123"/>
      <c r="C24" s="123"/>
      <c r="D24" s="123"/>
      <c r="E24" s="87"/>
      <c r="F24" s="122" t="s">
        <v>477</v>
      </c>
      <c r="G24" s="122"/>
      <c r="H24" s="122"/>
      <c r="I24" s="122"/>
      <c r="J24" s="122"/>
      <c r="K24" s="122"/>
    </row>
    <row r="25" spans="1:14" ht="15" customHeight="1" x14ac:dyDescent="0.25">
      <c r="A25" s="97" t="s">
        <v>458</v>
      </c>
      <c r="B25" s="98">
        <v>2.25</v>
      </c>
      <c r="C25" s="99" t="s">
        <v>459</v>
      </c>
      <c r="D25" s="99">
        <v>250</v>
      </c>
      <c r="E25" s="100"/>
      <c r="F25" s="131" t="s">
        <v>431</v>
      </c>
      <c r="G25" s="131"/>
      <c r="H25" s="131"/>
      <c r="I25" s="92">
        <v>2.75</v>
      </c>
      <c r="J25" s="93" t="s">
        <v>432</v>
      </c>
      <c r="K25" s="101">
        <v>1000</v>
      </c>
      <c r="N25" s="102"/>
    </row>
    <row r="26" spans="1:14" ht="15" customHeight="1" x14ac:dyDescent="0.25">
      <c r="A26" s="97" t="s">
        <v>460</v>
      </c>
      <c r="B26" s="98">
        <v>3.3</v>
      </c>
      <c r="C26" s="99" t="s">
        <v>459</v>
      </c>
      <c r="D26" s="99">
        <v>250</v>
      </c>
      <c r="E26" s="100"/>
      <c r="F26" s="131" t="s">
        <v>435</v>
      </c>
      <c r="G26" s="131"/>
      <c r="H26" s="131"/>
      <c r="I26" s="92">
        <v>3.5</v>
      </c>
      <c r="J26" s="93" t="s">
        <v>436</v>
      </c>
      <c r="K26" s="101">
        <v>500</v>
      </c>
      <c r="N26" s="102"/>
    </row>
    <row r="27" spans="1:14" ht="15" customHeight="1" x14ac:dyDescent="0.25">
      <c r="A27" s="97" t="s">
        <v>461</v>
      </c>
      <c r="B27" s="98">
        <v>2.25</v>
      </c>
      <c r="C27" s="105" t="s">
        <v>462</v>
      </c>
      <c r="D27" s="99">
        <v>250</v>
      </c>
      <c r="E27" s="100"/>
      <c r="F27" s="131" t="s">
        <v>439</v>
      </c>
      <c r="G27" s="131"/>
      <c r="H27" s="131"/>
      <c r="I27" s="92">
        <v>4</v>
      </c>
      <c r="J27" s="93" t="s">
        <v>440</v>
      </c>
      <c r="K27" s="101">
        <v>500</v>
      </c>
      <c r="N27" s="102"/>
    </row>
    <row r="28" spans="1:14" ht="15" customHeight="1" x14ac:dyDescent="0.25">
      <c r="A28" s="97" t="s">
        <v>463</v>
      </c>
      <c r="B28" s="98">
        <v>3.3</v>
      </c>
      <c r="C28" s="99" t="s">
        <v>462</v>
      </c>
      <c r="D28" s="99">
        <v>250</v>
      </c>
      <c r="E28" s="100"/>
      <c r="F28" s="131" t="s">
        <v>475</v>
      </c>
      <c r="G28" s="131"/>
      <c r="H28" s="131"/>
      <c r="I28" s="92">
        <v>4.5</v>
      </c>
      <c r="J28" s="93" t="s">
        <v>441</v>
      </c>
      <c r="K28" s="101">
        <v>500</v>
      </c>
      <c r="N28" s="102"/>
    </row>
    <row r="29" spans="1:14" ht="15" customHeight="1" x14ac:dyDescent="0.25">
      <c r="A29" s="97" t="s">
        <v>464</v>
      </c>
      <c r="B29" s="98">
        <v>2.75</v>
      </c>
      <c r="C29" s="99" t="s">
        <v>465</v>
      </c>
      <c r="D29" s="99">
        <v>250</v>
      </c>
      <c r="E29" s="100"/>
      <c r="F29" s="131" t="s">
        <v>442</v>
      </c>
      <c r="G29" s="131"/>
      <c r="H29" s="131"/>
      <c r="I29" s="92">
        <v>4.25</v>
      </c>
      <c r="J29" s="93" t="s">
        <v>443</v>
      </c>
      <c r="K29" s="101">
        <v>500</v>
      </c>
      <c r="N29" s="102"/>
    </row>
    <row r="30" spans="1:14" ht="15" customHeight="1" x14ac:dyDescent="0.25">
      <c r="A30" s="97" t="s">
        <v>466</v>
      </c>
      <c r="B30" s="98">
        <v>3.5</v>
      </c>
      <c r="C30" s="99" t="s">
        <v>465</v>
      </c>
      <c r="D30" s="99">
        <v>250</v>
      </c>
      <c r="E30" s="100"/>
      <c r="F30" s="131" t="s">
        <v>444</v>
      </c>
      <c r="G30" s="131"/>
      <c r="H30" s="131"/>
      <c r="I30" s="92">
        <v>3.1</v>
      </c>
      <c r="J30" s="93" t="s">
        <v>445</v>
      </c>
      <c r="K30" s="101">
        <v>1000</v>
      </c>
      <c r="N30" s="102"/>
    </row>
    <row r="31" spans="1:14" ht="15" customHeight="1" x14ac:dyDescent="0.25">
      <c r="A31" s="97" t="s">
        <v>467</v>
      </c>
      <c r="B31" s="98">
        <v>3</v>
      </c>
      <c r="C31" s="99" t="s">
        <v>468</v>
      </c>
      <c r="D31" s="99">
        <v>200</v>
      </c>
      <c r="E31" s="100"/>
      <c r="F31" s="131" t="s">
        <v>448</v>
      </c>
      <c r="G31" s="131"/>
      <c r="H31" s="131"/>
      <c r="I31" s="92">
        <v>3.65</v>
      </c>
      <c r="J31" s="93" t="s">
        <v>430</v>
      </c>
      <c r="K31" s="101">
        <v>500</v>
      </c>
      <c r="N31" s="102"/>
    </row>
    <row r="32" spans="1:14" ht="15" customHeight="1" x14ac:dyDescent="0.25">
      <c r="A32" s="97" t="s">
        <v>469</v>
      </c>
      <c r="B32" s="98">
        <v>3.7</v>
      </c>
      <c r="C32" s="99" t="s">
        <v>468</v>
      </c>
      <c r="D32" s="99">
        <v>200</v>
      </c>
      <c r="E32" s="100"/>
      <c r="F32" s="131" t="s">
        <v>451</v>
      </c>
      <c r="G32" s="131"/>
      <c r="H32" s="131"/>
      <c r="I32" s="92">
        <v>4.3499999999999996</v>
      </c>
      <c r="J32" s="93" t="s">
        <v>434</v>
      </c>
      <c r="K32" s="101">
        <v>500</v>
      </c>
      <c r="N32" s="102"/>
    </row>
    <row r="33" spans="1:14" ht="15" customHeight="1" x14ac:dyDescent="0.25">
      <c r="A33" s="97" t="s">
        <v>470</v>
      </c>
      <c r="B33" s="98">
        <v>3.5</v>
      </c>
      <c r="C33" s="99" t="s">
        <v>471</v>
      </c>
      <c r="D33" s="99">
        <v>200</v>
      </c>
      <c r="E33" s="100"/>
      <c r="F33" s="122" t="s">
        <v>473</v>
      </c>
      <c r="G33" s="122"/>
      <c r="H33" s="122"/>
      <c r="I33" s="122"/>
      <c r="J33" s="122"/>
      <c r="K33" s="122"/>
      <c r="N33" s="102"/>
    </row>
    <row r="34" spans="1:14" ht="15" customHeight="1" x14ac:dyDescent="0.25">
      <c r="A34" s="97" t="s">
        <v>472</v>
      </c>
      <c r="B34" s="98">
        <v>4</v>
      </c>
      <c r="C34" s="99" t="s">
        <v>471</v>
      </c>
      <c r="D34" s="99">
        <v>200</v>
      </c>
      <c r="E34" s="100"/>
      <c r="F34" s="121" t="s">
        <v>429</v>
      </c>
      <c r="G34" s="121"/>
      <c r="H34" s="121"/>
      <c r="I34" s="98">
        <v>4.7</v>
      </c>
      <c r="J34" s="99" t="s">
        <v>430</v>
      </c>
      <c r="K34" s="99">
        <v>500</v>
      </c>
      <c r="N34" s="102"/>
    </row>
    <row r="35" spans="1:14" ht="15" customHeight="1" x14ac:dyDescent="0.25">
      <c r="A35" s="122" t="s">
        <v>476</v>
      </c>
      <c r="B35" s="123"/>
      <c r="C35" s="123"/>
      <c r="D35" s="123"/>
      <c r="E35" s="103"/>
      <c r="F35" s="121" t="s">
        <v>433</v>
      </c>
      <c r="G35" s="121"/>
      <c r="H35" s="121"/>
      <c r="I35" s="98">
        <v>5.6</v>
      </c>
      <c r="J35" s="99" t="s">
        <v>434</v>
      </c>
      <c r="K35" s="99">
        <v>500</v>
      </c>
    </row>
    <row r="36" spans="1:14" ht="15" customHeight="1" x14ac:dyDescent="0.25">
      <c r="A36" s="97" t="s">
        <v>446</v>
      </c>
      <c r="B36" s="98">
        <v>2.2000000000000002</v>
      </c>
      <c r="C36" s="99" t="s">
        <v>447</v>
      </c>
      <c r="D36" s="101">
        <v>1000</v>
      </c>
      <c r="E36" s="103"/>
      <c r="F36" s="121" t="s">
        <v>437</v>
      </c>
      <c r="G36" s="121"/>
      <c r="H36" s="121"/>
      <c r="I36" s="98">
        <v>6.2</v>
      </c>
      <c r="J36" s="99" t="s">
        <v>438</v>
      </c>
      <c r="K36" s="99">
        <v>250</v>
      </c>
    </row>
    <row r="37" spans="1:14" ht="15" customHeight="1" x14ac:dyDescent="0.25">
      <c r="A37" s="97" t="s">
        <v>449</v>
      </c>
      <c r="B37" s="98">
        <v>2.4</v>
      </c>
      <c r="C37" s="99" t="s">
        <v>450</v>
      </c>
      <c r="D37" s="101">
        <v>1000</v>
      </c>
      <c r="E37" s="103"/>
      <c r="F37" s="122" t="s">
        <v>457</v>
      </c>
      <c r="G37" s="122"/>
      <c r="H37" s="122"/>
      <c r="I37" s="122"/>
      <c r="J37" s="122"/>
      <c r="K37" s="122"/>
    </row>
    <row r="38" spans="1:14" ht="15" customHeight="1" x14ac:dyDescent="0.25">
      <c r="A38" s="97" t="s">
        <v>452</v>
      </c>
      <c r="B38" s="98">
        <v>2.6</v>
      </c>
      <c r="C38" s="99" t="s">
        <v>453</v>
      </c>
      <c r="D38" s="101">
        <v>500</v>
      </c>
      <c r="E38" s="103"/>
      <c r="F38" s="121" t="s">
        <v>454</v>
      </c>
      <c r="G38" s="121"/>
      <c r="H38" s="121"/>
      <c r="I38" s="98">
        <v>7</v>
      </c>
      <c r="J38" s="99" t="s">
        <v>455</v>
      </c>
      <c r="K38" s="99">
        <v>250</v>
      </c>
    </row>
    <row r="39" spans="1:14" s="88" customFormat="1" ht="15" customHeight="1" x14ac:dyDescent="0.25">
      <c r="A39" s="87"/>
      <c r="B39" s="87"/>
      <c r="C39" s="87"/>
      <c r="D39" s="87"/>
      <c r="E39" s="91"/>
      <c r="F39" s="91"/>
      <c r="G39" s="91"/>
      <c r="H39" s="91"/>
      <c r="I39" s="89"/>
      <c r="J39" s="89"/>
      <c r="K39" s="90"/>
    </row>
    <row r="40" spans="1:14" s="1" customFormat="1" ht="20.100000000000001" customHeight="1" x14ac:dyDescent="0.25">
      <c r="A40" s="36"/>
      <c r="B40" s="124"/>
      <c r="C40" s="124"/>
      <c r="D40" s="124"/>
      <c r="E40" s="124"/>
      <c r="F40" s="124"/>
      <c r="G40" s="124"/>
      <c r="H40" s="124"/>
      <c r="I40" s="124"/>
      <c r="J40" s="124"/>
      <c r="K40" s="125"/>
    </row>
    <row r="42" spans="1:14" x14ac:dyDescent="0.25">
      <c r="A42" s="4" t="s">
        <v>48</v>
      </c>
    </row>
    <row r="43" spans="1:14" x14ac:dyDescent="0.25">
      <c r="A43" s="5" t="s">
        <v>491</v>
      </c>
    </row>
    <row r="44" spans="1:14" x14ac:dyDescent="0.25">
      <c r="A44" s="25" t="s">
        <v>0</v>
      </c>
    </row>
    <row r="45" spans="1:14" x14ac:dyDescent="0.25">
      <c r="A45" s="26" t="s">
        <v>492</v>
      </c>
    </row>
    <row r="46" spans="1:14" x14ac:dyDescent="0.25">
      <c r="A46" s="5" t="s">
        <v>49</v>
      </c>
    </row>
    <row r="47" spans="1:14" x14ac:dyDescent="0.25">
      <c r="A47" s="5" t="s">
        <v>50</v>
      </c>
    </row>
    <row r="48" spans="1:14" x14ac:dyDescent="0.25">
      <c r="A48" s="5" t="s">
        <v>51</v>
      </c>
    </row>
    <row r="49" spans="1:1" x14ac:dyDescent="0.25">
      <c r="A49" s="5" t="s">
        <v>52</v>
      </c>
    </row>
    <row r="50" spans="1:1" x14ac:dyDescent="0.25">
      <c r="A50" s="6"/>
    </row>
  </sheetData>
  <mergeCells count="27">
    <mergeCell ref="F33:K33"/>
    <mergeCell ref="F35:H35"/>
    <mergeCell ref="F37:K37"/>
    <mergeCell ref="F27:H27"/>
    <mergeCell ref="F28:H28"/>
    <mergeCell ref="F29:H29"/>
    <mergeCell ref="F23:H23"/>
    <mergeCell ref="A24:D24"/>
    <mergeCell ref="F24:K24"/>
    <mergeCell ref="F25:H25"/>
    <mergeCell ref="F32:H32"/>
    <mergeCell ref="F30:H30"/>
    <mergeCell ref="F31:H31"/>
    <mergeCell ref="F26:H26"/>
    <mergeCell ref="A19:K19"/>
    <mergeCell ref="B9:C9"/>
    <mergeCell ref="A11:K11"/>
    <mergeCell ref="A9:A10"/>
    <mergeCell ref="D9:D10"/>
    <mergeCell ref="E9:F9"/>
    <mergeCell ref="G9:H9"/>
    <mergeCell ref="I9:K9"/>
    <mergeCell ref="F38:H38"/>
    <mergeCell ref="F34:H34"/>
    <mergeCell ref="A35:D35"/>
    <mergeCell ref="F36:H36"/>
    <mergeCell ref="B40:K40"/>
  </mergeCells>
  <hyperlinks>
    <hyperlink ref="K3" r:id="rId1" display="https://www.esa63.ru/"/>
  </hyperlinks>
  <pageMargins left="0.39370078740157483" right="0.39370078740157483" top="0.19685039370078741" bottom="0.19685039370078741" header="0.31496062992125984" footer="0.31496062992125984"/>
  <pageSetup paperSize="9" scale="66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8"/>
  <sheetViews>
    <sheetView topLeftCell="A10" zoomScale="90" zoomScaleNormal="90" zoomScaleSheetLayoutView="90" workbookViewId="0">
      <selection activeCell="E34" sqref="E34"/>
    </sheetView>
  </sheetViews>
  <sheetFormatPr defaultRowHeight="15" x14ac:dyDescent="0.25"/>
  <cols>
    <col min="1" max="1" width="21.28515625" customWidth="1"/>
    <col min="2" max="2" width="57.5703125" customWidth="1"/>
    <col min="3" max="3" width="11.7109375" customWidth="1"/>
    <col min="4" max="4" width="12.5703125" style="8" customWidth="1"/>
    <col min="5" max="5" width="15.140625" customWidth="1"/>
    <col min="6" max="6" width="13.7109375" customWidth="1"/>
    <col min="7" max="7" width="11" customWidth="1"/>
    <col min="8" max="9" width="10.7109375" customWidth="1"/>
    <col min="10" max="11" width="14.7109375" customWidth="1"/>
    <col min="12" max="12" width="13.5703125" customWidth="1"/>
  </cols>
  <sheetData>
    <row r="2" spans="1:12" ht="15.75" x14ac:dyDescent="0.25">
      <c r="H2" s="118"/>
      <c r="I2" s="118"/>
      <c r="J2" s="118"/>
      <c r="K2" s="118"/>
      <c r="L2" s="2" t="s">
        <v>482</v>
      </c>
    </row>
    <row r="3" spans="1:12" ht="15.75" x14ac:dyDescent="0.25">
      <c r="H3" s="118"/>
      <c r="I3" s="118"/>
      <c r="J3" s="118"/>
      <c r="K3" s="2"/>
      <c r="L3" s="2" t="s">
        <v>538</v>
      </c>
    </row>
    <row r="4" spans="1:12" ht="15.75" x14ac:dyDescent="0.25">
      <c r="H4" s="118"/>
      <c r="I4" s="118"/>
      <c r="J4" s="118"/>
      <c r="K4" s="118"/>
      <c r="L4" s="2" t="s">
        <v>526</v>
      </c>
    </row>
    <row r="5" spans="1:12" ht="15.75" x14ac:dyDescent="0.25">
      <c r="H5" s="118"/>
      <c r="I5" s="118"/>
      <c r="J5" s="2"/>
      <c r="K5" s="118"/>
      <c r="L5" s="2" t="s">
        <v>483</v>
      </c>
    </row>
    <row r="6" spans="1:12" ht="15.75" x14ac:dyDescent="0.25">
      <c r="H6" s="118"/>
      <c r="I6" s="118"/>
      <c r="J6" s="118"/>
      <c r="K6" s="118"/>
      <c r="L6" s="3" t="s">
        <v>1</v>
      </c>
    </row>
    <row r="7" spans="1:12" ht="15.75" x14ac:dyDescent="0.25">
      <c r="H7" s="118"/>
      <c r="I7" s="118"/>
      <c r="J7" s="118"/>
      <c r="K7" s="118"/>
      <c r="L7" s="2" t="s">
        <v>541</v>
      </c>
    </row>
    <row r="8" spans="1:12" x14ac:dyDescent="0.25">
      <c r="L8" s="7"/>
    </row>
    <row r="9" spans="1:12" ht="15.75" x14ac:dyDescent="0.25">
      <c r="A9" s="135" t="s">
        <v>263</v>
      </c>
      <c r="B9" s="135" t="s">
        <v>2</v>
      </c>
      <c r="C9" s="135" t="s">
        <v>539</v>
      </c>
      <c r="D9" s="135"/>
      <c r="E9" s="135" t="s">
        <v>3</v>
      </c>
      <c r="F9" s="135" t="s">
        <v>4</v>
      </c>
      <c r="G9" s="135"/>
      <c r="H9" s="135" t="s">
        <v>237</v>
      </c>
      <c r="I9" s="135"/>
      <c r="J9" s="135" t="s">
        <v>5</v>
      </c>
      <c r="K9" s="135"/>
      <c r="L9" s="135"/>
    </row>
    <row r="10" spans="1:12" ht="31.5" x14ac:dyDescent="0.25">
      <c r="A10" s="135"/>
      <c r="B10" s="135"/>
      <c r="C10" s="27" t="s">
        <v>178</v>
      </c>
      <c r="D10" s="28" t="s">
        <v>10</v>
      </c>
      <c r="E10" s="135"/>
      <c r="F10" s="29" t="s">
        <v>180</v>
      </c>
      <c r="G10" s="30" t="s">
        <v>6</v>
      </c>
      <c r="H10" s="29" t="s">
        <v>7</v>
      </c>
      <c r="I10" s="29" t="s">
        <v>8</v>
      </c>
      <c r="J10" s="28" t="s">
        <v>199</v>
      </c>
      <c r="K10" s="28" t="s">
        <v>179</v>
      </c>
      <c r="L10" s="28" t="s">
        <v>9</v>
      </c>
    </row>
    <row r="11" spans="1:12" ht="15.75" x14ac:dyDescent="0.25">
      <c r="A11" s="132" t="s">
        <v>190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</row>
    <row r="12" spans="1:12" x14ac:dyDescent="0.25">
      <c r="A12" s="60" t="s">
        <v>264</v>
      </c>
      <c r="B12" s="104" t="s">
        <v>484</v>
      </c>
      <c r="C12" s="62">
        <v>475</v>
      </c>
      <c r="D12" s="55">
        <f>C12/G12</f>
        <v>276.9679300291545</v>
      </c>
      <c r="E12" s="12" t="s">
        <v>11</v>
      </c>
      <c r="F12" s="13">
        <v>18.600000000000001</v>
      </c>
      <c r="G12" s="14">
        <v>1.7150000000000001</v>
      </c>
      <c r="H12" s="15">
        <v>110</v>
      </c>
      <c r="I12" s="16">
        <f>F12*H12</f>
        <v>2046.0000000000002</v>
      </c>
      <c r="J12" s="17">
        <f t="shared" ref="J12:J17" si="0">K12*H12</f>
        <v>1100</v>
      </c>
      <c r="K12" s="18">
        <v>10</v>
      </c>
      <c r="L12" s="17">
        <f t="shared" ref="L12:L17" si="1">J12*F12</f>
        <v>20460</v>
      </c>
    </row>
    <row r="13" spans="1:12" x14ac:dyDescent="0.25">
      <c r="A13" s="60" t="s">
        <v>265</v>
      </c>
      <c r="B13" s="104" t="s">
        <v>485</v>
      </c>
      <c r="C13" s="62">
        <v>507</v>
      </c>
      <c r="D13" s="55">
        <f t="shared" ref="D13:D17" si="2">C13/G13</f>
        <v>295.62682215743439</v>
      </c>
      <c r="E13" s="12" t="s">
        <v>12</v>
      </c>
      <c r="F13" s="13">
        <v>21.25</v>
      </c>
      <c r="G13" s="14">
        <v>1.7150000000000001</v>
      </c>
      <c r="H13" s="15">
        <v>100</v>
      </c>
      <c r="I13" s="16">
        <f t="shared" ref="I13:I17" si="3">F13*H13</f>
        <v>2125</v>
      </c>
      <c r="J13" s="17">
        <f t="shared" si="0"/>
        <v>900</v>
      </c>
      <c r="K13" s="18">
        <v>9</v>
      </c>
      <c r="L13" s="17">
        <f t="shared" si="1"/>
        <v>19125</v>
      </c>
    </row>
    <row r="14" spans="1:12" x14ac:dyDescent="0.25">
      <c r="A14" s="60" t="s">
        <v>266</v>
      </c>
      <c r="B14" s="61" t="s">
        <v>270</v>
      </c>
      <c r="C14" s="62">
        <v>855</v>
      </c>
      <c r="D14" s="55">
        <f t="shared" si="2"/>
        <v>498.54227405247809</v>
      </c>
      <c r="E14" s="12" t="s">
        <v>12</v>
      </c>
      <c r="F14" s="13">
        <v>21.5</v>
      </c>
      <c r="G14" s="14">
        <v>1.7150000000000001</v>
      </c>
      <c r="H14" s="15">
        <v>100</v>
      </c>
      <c r="I14" s="16">
        <f t="shared" si="3"/>
        <v>2150</v>
      </c>
      <c r="J14" s="17">
        <f t="shared" si="0"/>
        <v>900</v>
      </c>
      <c r="K14" s="18">
        <v>9</v>
      </c>
      <c r="L14" s="17">
        <f t="shared" si="1"/>
        <v>19350</v>
      </c>
    </row>
    <row r="15" spans="1:12" x14ac:dyDescent="0.25">
      <c r="A15" s="60" t="s">
        <v>267</v>
      </c>
      <c r="B15" s="61" t="s">
        <v>271</v>
      </c>
      <c r="C15" s="62">
        <v>855</v>
      </c>
      <c r="D15" s="55">
        <f t="shared" si="2"/>
        <v>498.54227405247809</v>
      </c>
      <c r="E15" s="12" t="s">
        <v>12</v>
      </c>
      <c r="F15" s="13">
        <v>21.5</v>
      </c>
      <c r="G15" s="14">
        <v>1.7150000000000001</v>
      </c>
      <c r="H15" s="15">
        <v>100</v>
      </c>
      <c r="I15" s="16">
        <f t="shared" si="3"/>
        <v>2150</v>
      </c>
      <c r="J15" s="17">
        <f t="shared" si="0"/>
        <v>900</v>
      </c>
      <c r="K15" s="18">
        <v>9</v>
      </c>
      <c r="L15" s="17">
        <f t="shared" si="1"/>
        <v>19350</v>
      </c>
    </row>
    <row r="16" spans="1:12" ht="30" x14ac:dyDescent="0.25">
      <c r="A16" s="60" t="s">
        <v>268</v>
      </c>
      <c r="B16" s="61" t="s">
        <v>272</v>
      </c>
      <c r="C16" s="62">
        <v>855</v>
      </c>
      <c r="D16" s="55">
        <f t="shared" si="2"/>
        <v>498.54227405247809</v>
      </c>
      <c r="E16" s="12" t="s">
        <v>12</v>
      </c>
      <c r="F16" s="13">
        <v>21.5</v>
      </c>
      <c r="G16" s="14">
        <v>1.7150000000000001</v>
      </c>
      <c r="H16" s="15">
        <v>100</v>
      </c>
      <c r="I16" s="16">
        <f t="shared" si="3"/>
        <v>2150</v>
      </c>
      <c r="J16" s="17">
        <f t="shared" si="0"/>
        <v>900</v>
      </c>
      <c r="K16" s="18">
        <v>9</v>
      </c>
      <c r="L16" s="17">
        <f t="shared" si="1"/>
        <v>19350</v>
      </c>
    </row>
    <row r="17" spans="1:12" x14ac:dyDescent="0.25">
      <c r="A17" s="60" t="s">
        <v>269</v>
      </c>
      <c r="B17" s="61" t="s">
        <v>273</v>
      </c>
      <c r="C17" s="62">
        <v>855</v>
      </c>
      <c r="D17" s="55">
        <f t="shared" si="2"/>
        <v>498.54227405247809</v>
      </c>
      <c r="E17" s="12" t="s">
        <v>12</v>
      </c>
      <c r="F17" s="13">
        <v>21.5</v>
      </c>
      <c r="G17" s="14">
        <v>1.7150000000000001</v>
      </c>
      <c r="H17" s="15">
        <v>100</v>
      </c>
      <c r="I17" s="16">
        <f t="shared" si="3"/>
        <v>2150</v>
      </c>
      <c r="J17" s="17">
        <f t="shared" si="0"/>
        <v>900</v>
      </c>
      <c r="K17" s="18">
        <v>9</v>
      </c>
      <c r="L17" s="17">
        <f t="shared" si="1"/>
        <v>19350</v>
      </c>
    </row>
    <row r="18" spans="1:12" ht="15.75" x14ac:dyDescent="0.25">
      <c r="A18" s="132" t="s">
        <v>192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</row>
    <row r="19" spans="1:12" x14ac:dyDescent="0.25">
      <c r="A19" s="60" t="s">
        <v>274</v>
      </c>
      <c r="B19" s="104" t="s">
        <v>486</v>
      </c>
      <c r="C19" s="62">
        <v>538</v>
      </c>
      <c r="D19" s="55">
        <f t="shared" ref="D19:D25" si="4">C19/G19</f>
        <v>271.71717171717171</v>
      </c>
      <c r="E19" s="12" t="s">
        <v>13</v>
      </c>
      <c r="F19" s="20">
        <v>21.5</v>
      </c>
      <c r="G19" s="14">
        <v>1.98</v>
      </c>
      <c r="H19" s="15">
        <v>110</v>
      </c>
      <c r="I19" s="16">
        <f t="shared" ref="I19:I24" si="5">H19*F19</f>
        <v>2365</v>
      </c>
      <c r="J19" s="17">
        <v>950</v>
      </c>
      <c r="K19" s="18">
        <v>8.6</v>
      </c>
      <c r="L19" s="17">
        <f t="shared" ref="L19:L24" si="6">J19*F19</f>
        <v>20425</v>
      </c>
    </row>
    <row r="20" spans="1:12" x14ac:dyDescent="0.25">
      <c r="A20" s="60" t="s">
        <v>275</v>
      </c>
      <c r="B20" s="104" t="s">
        <v>487</v>
      </c>
      <c r="C20" s="62">
        <v>583</v>
      </c>
      <c r="D20" s="55">
        <f t="shared" si="4"/>
        <v>294.44444444444446</v>
      </c>
      <c r="E20" s="12" t="s">
        <v>14</v>
      </c>
      <c r="F20" s="20">
        <v>24.6</v>
      </c>
      <c r="G20" s="14">
        <v>1.98</v>
      </c>
      <c r="H20" s="15">
        <v>100</v>
      </c>
      <c r="I20" s="16">
        <f t="shared" si="5"/>
        <v>2460</v>
      </c>
      <c r="J20" s="17">
        <f>K20*H20</f>
        <v>800</v>
      </c>
      <c r="K20" s="18">
        <v>8</v>
      </c>
      <c r="L20" s="17">
        <f t="shared" si="6"/>
        <v>19680</v>
      </c>
    </row>
    <row r="21" spans="1:12" x14ac:dyDescent="0.25">
      <c r="A21" s="60" t="s">
        <v>276</v>
      </c>
      <c r="B21" s="61" t="s">
        <v>277</v>
      </c>
      <c r="C21" s="62">
        <v>954</v>
      </c>
      <c r="D21" s="55">
        <f>C21/G21</f>
        <v>481.81818181818181</v>
      </c>
      <c r="E21" s="12" t="s">
        <v>14</v>
      </c>
      <c r="F21" s="20">
        <v>25</v>
      </c>
      <c r="G21" s="14">
        <v>1.98</v>
      </c>
      <c r="H21" s="15">
        <v>100</v>
      </c>
      <c r="I21" s="16">
        <f t="shared" si="5"/>
        <v>2500</v>
      </c>
      <c r="J21" s="17">
        <f>K21*H21</f>
        <v>800</v>
      </c>
      <c r="K21" s="18">
        <v>8</v>
      </c>
      <c r="L21" s="17">
        <f t="shared" si="6"/>
        <v>20000</v>
      </c>
    </row>
    <row r="22" spans="1:12" ht="30" x14ac:dyDescent="0.25">
      <c r="A22" s="60" t="s">
        <v>278</v>
      </c>
      <c r="B22" s="61" t="s">
        <v>279</v>
      </c>
      <c r="C22" s="62">
        <v>954</v>
      </c>
      <c r="D22" s="55">
        <f t="shared" si="4"/>
        <v>481.81818181818181</v>
      </c>
      <c r="E22" s="12" t="s">
        <v>14</v>
      </c>
      <c r="F22" s="20">
        <v>25</v>
      </c>
      <c r="G22" s="14">
        <v>1.98</v>
      </c>
      <c r="H22" s="15">
        <v>100</v>
      </c>
      <c r="I22" s="16">
        <f t="shared" si="5"/>
        <v>2500</v>
      </c>
      <c r="J22" s="17">
        <f>K22*H22</f>
        <v>800</v>
      </c>
      <c r="K22" s="18">
        <v>8</v>
      </c>
      <c r="L22" s="17">
        <f t="shared" si="6"/>
        <v>20000</v>
      </c>
    </row>
    <row r="23" spans="1:12" ht="30" x14ac:dyDescent="0.25">
      <c r="A23" s="60" t="s">
        <v>280</v>
      </c>
      <c r="B23" s="61" t="s">
        <v>281</v>
      </c>
      <c r="C23" s="62">
        <v>954</v>
      </c>
      <c r="D23" s="55">
        <f t="shared" si="4"/>
        <v>481.81818181818181</v>
      </c>
      <c r="E23" s="12" t="s">
        <v>14</v>
      </c>
      <c r="F23" s="20">
        <v>25</v>
      </c>
      <c r="G23" s="14">
        <v>1.98</v>
      </c>
      <c r="H23" s="15">
        <v>100</v>
      </c>
      <c r="I23" s="16">
        <f t="shared" si="5"/>
        <v>2500</v>
      </c>
      <c r="J23" s="17">
        <f>K23*H23</f>
        <v>800</v>
      </c>
      <c r="K23" s="18">
        <v>8</v>
      </c>
      <c r="L23" s="17">
        <f t="shared" si="6"/>
        <v>20000</v>
      </c>
    </row>
    <row r="24" spans="1:12" x14ac:dyDescent="0.25">
      <c r="A24" s="60" t="s">
        <v>282</v>
      </c>
      <c r="B24" s="61" t="s">
        <v>283</v>
      </c>
      <c r="C24" s="62">
        <v>954</v>
      </c>
      <c r="D24" s="55">
        <f t="shared" si="4"/>
        <v>481.81818181818181</v>
      </c>
      <c r="E24" s="12" t="s">
        <v>14</v>
      </c>
      <c r="F24" s="20">
        <v>25</v>
      </c>
      <c r="G24" s="14">
        <v>1.98</v>
      </c>
      <c r="H24" s="15">
        <v>100</v>
      </c>
      <c r="I24" s="16">
        <f t="shared" si="5"/>
        <v>2500</v>
      </c>
      <c r="J24" s="17">
        <f>K24*H24</f>
        <v>800</v>
      </c>
      <c r="K24" s="18">
        <v>8</v>
      </c>
      <c r="L24" s="17">
        <f t="shared" si="6"/>
        <v>20000</v>
      </c>
    </row>
    <row r="25" spans="1:12" ht="30" x14ac:dyDescent="0.25">
      <c r="A25" s="60"/>
      <c r="B25" s="104" t="s">
        <v>490</v>
      </c>
      <c r="C25" s="62">
        <v>883</v>
      </c>
      <c r="D25" s="55">
        <f t="shared" si="4"/>
        <v>445.95959595959596</v>
      </c>
      <c r="E25" s="63" t="s">
        <v>13</v>
      </c>
      <c r="F25" s="20">
        <v>22.5</v>
      </c>
      <c r="G25" s="14">
        <v>1.98</v>
      </c>
      <c r="H25" s="63" t="s">
        <v>238</v>
      </c>
      <c r="I25" s="63" t="s">
        <v>239</v>
      </c>
      <c r="J25" s="64" t="s">
        <v>241</v>
      </c>
      <c r="K25" s="64" t="s">
        <v>240</v>
      </c>
      <c r="L25" s="65" t="s">
        <v>242</v>
      </c>
    </row>
    <row r="26" spans="1:12" ht="15.75" x14ac:dyDescent="0.25">
      <c r="A26" s="132" t="s">
        <v>243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</row>
    <row r="27" spans="1:12" x14ac:dyDescent="0.25">
      <c r="A27" s="66"/>
      <c r="B27" s="104" t="s">
        <v>489</v>
      </c>
      <c r="C27" s="62">
        <v>879</v>
      </c>
      <c r="D27" s="55">
        <f>C27/G27</f>
        <v>539.2638036809816</v>
      </c>
      <c r="E27" s="63" t="s">
        <v>244</v>
      </c>
      <c r="F27" s="20">
        <v>20</v>
      </c>
      <c r="G27" s="14">
        <v>1.63</v>
      </c>
      <c r="H27" s="15">
        <v>100</v>
      </c>
      <c r="I27" s="16">
        <f>H27*F27</f>
        <v>2000</v>
      </c>
      <c r="J27" s="17">
        <f>K27*H27</f>
        <v>1000</v>
      </c>
      <c r="K27" s="18">
        <v>10</v>
      </c>
      <c r="L27" s="17">
        <f>J27*F27</f>
        <v>20000</v>
      </c>
    </row>
    <row r="28" spans="1:12" s="1" customFormat="1" ht="18.75" x14ac:dyDescent="0.25">
      <c r="A28" s="133"/>
      <c r="B28" s="133"/>
      <c r="C28" s="134"/>
      <c r="D28" s="134"/>
      <c r="E28" s="134"/>
      <c r="F28" s="134"/>
      <c r="G28" s="134"/>
      <c r="H28" s="134"/>
      <c r="I28" s="134"/>
      <c r="J28" s="134"/>
      <c r="K28" s="134"/>
      <c r="L28" s="134"/>
    </row>
    <row r="30" spans="1:12" x14ac:dyDescent="0.25">
      <c r="A30" s="4" t="s">
        <v>48</v>
      </c>
      <c r="B30" s="4"/>
    </row>
    <row r="31" spans="1:12" x14ac:dyDescent="0.25">
      <c r="A31" s="5" t="s">
        <v>491</v>
      </c>
      <c r="B31" s="5"/>
    </row>
    <row r="32" spans="1:12" x14ac:dyDescent="0.25">
      <c r="A32" s="25" t="s">
        <v>0</v>
      </c>
      <c r="B32" s="25"/>
    </row>
    <row r="33" spans="1:2" x14ac:dyDescent="0.25">
      <c r="A33" s="26" t="s">
        <v>488</v>
      </c>
      <c r="B33" s="26"/>
    </row>
    <row r="34" spans="1:2" x14ac:dyDescent="0.25">
      <c r="A34" s="5" t="s">
        <v>49</v>
      </c>
      <c r="B34" s="5"/>
    </row>
    <row r="35" spans="1:2" x14ac:dyDescent="0.25">
      <c r="A35" s="5" t="s">
        <v>50</v>
      </c>
      <c r="B35" s="5"/>
    </row>
    <row r="36" spans="1:2" x14ac:dyDescent="0.25">
      <c r="A36" s="5" t="s">
        <v>51</v>
      </c>
      <c r="B36" s="5"/>
    </row>
    <row r="37" spans="1:2" x14ac:dyDescent="0.25">
      <c r="A37" s="5" t="s">
        <v>52</v>
      </c>
      <c r="B37" s="5"/>
    </row>
    <row r="38" spans="1:2" x14ac:dyDescent="0.25">
      <c r="A38" s="6"/>
      <c r="B38" s="6"/>
    </row>
  </sheetData>
  <mergeCells count="12">
    <mergeCell ref="A26:L26"/>
    <mergeCell ref="A28:B28"/>
    <mergeCell ref="C28:L28"/>
    <mergeCell ref="A9:A10"/>
    <mergeCell ref="B9:B10"/>
    <mergeCell ref="C9:D9"/>
    <mergeCell ref="E9:E10"/>
    <mergeCell ref="F9:G9"/>
    <mergeCell ref="H9:I9"/>
    <mergeCell ref="J9:L9"/>
    <mergeCell ref="A11:L11"/>
    <mergeCell ref="A18:L18"/>
  </mergeCells>
  <hyperlinks>
    <hyperlink ref="L3" r:id="rId1" display="https://www.esa63.ru/"/>
  </hyperlinks>
  <pageMargins left="0.39370078740157483" right="0.39370078740157483" top="0.39370078740157483" bottom="0.39370078740157483" header="0.31496062992125984" footer="0.31496062992125984"/>
  <pageSetup paperSize="9" scale="63" orientation="landscape" r:id="rId2"/>
  <ignoredErrors>
    <ignoredError sqref="A12:A13 A19:A2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55"/>
  <sheetViews>
    <sheetView view="pageBreakPreview" zoomScaleNormal="100" zoomScaleSheetLayoutView="100" workbookViewId="0">
      <pane ySplit="10" topLeftCell="A11" activePane="bottomLeft" state="frozen"/>
      <selection pane="bottomLeft" activeCell="B41" sqref="B41"/>
    </sheetView>
  </sheetViews>
  <sheetFormatPr defaultRowHeight="15" x14ac:dyDescent="0.25"/>
  <cols>
    <col min="1" max="1" width="19.7109375" customWidth="1"/>
    <col min="2" max="2" width="52.7109375" customWidth="1"/>
    <col min="3" max="3" width="12.7109375" customWidth="1"/>
    <col min="4" max="4" width="12.7109375" style="8" customWidth="1"/>
    <col min="5" max="5" width="15.7109375" customWidth="1"/>
    <col min="6" max="7" width="13.7109375" customWidth="1"/>
    <col min="8" max="9" width="12.7109375" customWidth="1"/>
    <col min="10" max="12" width="15.7109375" customWidth="1"/>
  </cols>
  <sheetData>
    <row r="2" spans="1:12" ht="15.75" x14ac:dyDescent="0.25">
      <c r="L2" s="2" t="s">
        <v>482</v>
      </c>
    </row>
    <row r="3" spans="1:12" ht="15.75" x14ac:dyDescent="0.25">
      <c r="K3" s="2"/>
      <c r="L3" s="2" t="s">
        <v>538</v>
      </c>
    </row>
    <row r="4" spans="1:12" ht="15.75" x14ac:dyDescent="0.25">
      <c r="L4" s="2" t="s">
        <v>526</v>
      </c>
    </row>
    <row r="5" spans="1:12" ht="15.75" x14ac:dyDescent="0.25">
      <c r="J5" s="2"/>
      <c r="L5" s="2" t="s">
        <v>483</v>
      </c>
    </row>
    <row r="6" spans="1:12" ht="15.75" x14ac:dyDescent="0.25">
      <c r="L6" s="3" t="s">
        <v>1</v>
      </c>
    </row>
    <row r="7" spans="1:12" ht="15.75" x14ac:dyDescent="0.25">
      <c r="L7" s="2" t="s">
        <v>540</v>
      </c>
    </row>
    <row r="8" spans="1:12" x14ac:dyDescent="0.25">
      <c r="L8" s="7"/>
    </row>
    <row r="9" spans="1:12" ht="20.25" customHeight="1" x14ac:dyDescent="0.25">
      <c r="A9" s="136" t="s">
        <v>263</v>
      </c>
      <c r="B9" s="136" t="s">
        <v>2</v>
      </c>
      <c r="C9" s="136" t="s">
        <v>539</v>
      </c>
      <c r="D9" s="136"/>
      <c r="E9" s="136" t="s">
        <v>3</v>
      </c>
      <c r="F9" s="136" t="s">
        <v>4</v>
      </c>
      <c r="G9" s="136"/>
      <c r="H9" s="136" t="s">
        <v>237</v>
      </c>
      <c r="I9" s="136"/>
      <c r="J9" s="136" t="s">
        <v>5</v>
      </c>
      <c r="K9" s="136"/>
      <c r="L9" s="136"/>
    </row>
    <row r="10" spans="1:12" ht="31.5" x14ac:dyDescent="0.25">
      <c r="A10" s="136"/>
      <c r="B10" s="136"/>
      <c r="C10" s="47" t="s">
        <v>178</v>
      </c>
      <c r="D10" s="48" t="s">
        <v>10</v>
      </c>
      <c r="E10" s="136"/>
      <c r="F10" s="49" t="s">
        <v>180</v>
      </c>
      <c r="G10" s="50" t="s">
        <v>6</v>
      </c>
      <c r="H10" s="49" t="s">
        <v>7</v>
      </c>
      <c r="I10" s="49" t="s">
        <v>8</v>
      </c>
      <c r="J10" s="48" t="s">
        <v>199</v>
      </c>
      <c r="K10" s="48" t="s">
        <v>179</v>
      </c>
      <c r="L10" s="48" t="s">
        <v>9</v>
      </c>
    </row>
    <row r="11" spans="1:12" ht="20.100000000000001" customHeight="1" x14ac:dyDescent="0.25">
      <c r="A11" s="138" t="s">
        <v>15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</row>
    <row r="12" spans="1:12" x14ac:dyDescent="0.25">
      <c r="A12" s="67" t="s">
        <v>284</v>
      </c>
      <c r="B12" s="61" t="s">
        <v>309</v>
      </c>
      <c r="C12" s="10">
        <v>1721</v>
      </c>
      <c r="D12" s="11">
        <f t="shared" ref="D12:D37" si="0">C12/G12</f>
        <v>382.44444444444446</v>
      </c>
      <c r="E12" s="12" t="s">
        <v>16</v>
      </c>
      <c r="F12" s="13">
        <v>63.582000000000001</v>
      </c>
      <c r="G12" s="14">
        <v>4.5</v>
      </c>
      <c r="H12" s="15">
        <v>30</v>
      </c>
      <c r="I12" s="16">
        <f>F12*H12</f>
        <v>1907.46</v>
      </c>
      <c r="J12" s="17">
        <f>K12*H12</f>
        <v>300</v>
      </c>
      <c r="K12" s="18">
        <v>10</v>
      </c>
      <c r="L12" s="17">
        <f>J12*F12</f>
        <v>19074.599999999999</v>
      </c>
    </row>
    <row r="13" spans="1:12" x14ac:dyDescent="0.25">
      <c r="A13" s="67" t="s">
        <v>285</v>
      </c>
      <c r="B13" s="9" t="s">
        <v>310</v>
      </c>
      <c r="C13" s="10">
        <v>2066</v>
      </c>
      <c r="D13" s="11">
        <f t="shared" si="0"/>
        <v>459.11111111111109</v>
      </c>
      <c r="E13" s="12" t="s">
        <v>17</v>
      </c>
      <c r="F13" s="13">
        <v>67.215000000000003</v>
      </c>
      <c r="G13" s="14">
        <v>4.5</v>
      </c>
      <c r="H13" s="15">
        <v>30</v>
      </c>
      <c r="I13" s="16">
        <f t="shared" ref="I13:I45" si="1">F13*H13</f>
        <v>2016.45</v>
      </c>
      <c r="J13" s="17">
        <f t="shared" ref="J13:J37" si="2">K13*H13</f>
        <v>300</v>
      </c>
      <c r="K13" s="18">
        <v>10</v>
      </c>
      <c r="L13" s="17">
        <f t="shared" ref="L13:L37" si="3">J13*F13</f>
        <v>20164.5</v>
      </c>
    </row>
    <row r="14" spans="1:12" x14ac:dyDescent="0.25">
      <c r="A14" s="67" t="s">
        <v>286</v>
      </c>
      <c r="B14" s="9" t="s">
        <v>311</v>
      </c>
      <c r="C14" s="10">
        <v>2398</v>
      </c>
      <c r="D14" s="11">
        <f>C14/G14</f>
        <v>532.88888888888891</v>
      </c>
      <c r="E14" s="12" t="s">
        <v>18</v>
      </c>
      <c r="F14" s="13">
        <v>75.14</v>
      </c>
      <c r="G14" s="14">
        <v>4.5</v>
      </c>
      <c r="H14" s="15">
        <v>25</v>
      </c>
      <c r="I14" s="16">
        <f t="shared" si="1"/>
        <v>1878.5</v>
      </c>
      <c r="J14" s="17">
        <f t="shared" si="2"/>
        <v>275</v>
      </c>
      <c r="K14" s="18">
        <v>11</v>
      </c>
      <c r="L14" s="17">
        <f t="shared" si="3"/>
        <v>20663.5</v>
      </c>
    </row>
    <row r="15" spans="1:12" x14ac:dyDescent="0.25">
      <c r="A15" s="67" t="s">
        <v>287</v>
      </c>
      <c r="B15" s="120" t="s">
        <v>312</v>
      </c>
      <c r="C15" s="10">
        <v>2650</v>
      </c>
      <c r="D15" s="11">
        <f t="shared" si="0"/>
        <v>588.88888888888891</v>
      </c>
      <c r="E15" s="12" t="s">
        <v>19</v>
      </c>
      <c r="F15" s="13">
        <v>85.38</v>
      </c>
      <c r="G15" s="14">
        <v>4.5</v>
      </c>
      <c r="H15" s="15">
        <v>25</v>
      </c>
      <c r="I15" s="16">
        <f t="shared" si="1"/>
        <v>2134.5</v>
      </c>
      <c r="J15" s="17">
        <f t="shared" si="2"/>
        <v>225</v>
      </c>
      <c r="K15" s="18">
        <v>9</v>
      </c>
      <c r="L15" s="17">
        <f t="shared" si="3"/>
        <v>19210.5</v>
      </c>
    </row>
    <row r="16" spans="1:12" x14ac:dyDescent="0.25">
      <c r="A16" s="67" t="s">
        <v>288</v>
      </c>
      <c r="B16" s="9" t="s">
        <v>313</v>
      </c>
      <c r="C16" s="10">
        <v>2870</v>
      </c>
      <c r="D16" s="11">
        <f t="shared" si="0"/>
        <v>637.77777777777783</v>
      </c>
      <c r="E16" s="12" t="s">
        <v>20</v>
      </c>
      <c r="F16" s="13">
        <v>99.91</v>
      </c>
      <c r="G16" s="14">
        <v>4.5</v>
      </c>
      <c r="H16" s="15">
        <v>20</v>
      </c>
      <c r="I16" s="16">
        <f t="shared" si="1"/>
        <v>1998.1999999999998</v>
      </c>
      <c r="J16" s="17">
        <f t="shared" si="2"/>
        <v>200</v>
      </c>
      <c r="K16" s="18">
        <v>10</v>
      </c>
      <c r="L16" s="17">
        <f t="shared" si="3"/>
        <v>19982</v>
      </c>
    </row>
    <row r="17" spans="1:12" x14ac:dyDescent="0.25">
      <c r="A17" s="67" t="s">
        <v>289</v>
      </c>
      <c r="B17" s="9" t="s">
        <v>314</v>
      </c>
      <c r="C17" s="10">
        <v>2945</v>
      </c>
      <c r="D17" s="11">
        <f t="shared" si="0"/>
        <v>654.44444444444446</v>
      </c>
      <c r="E17" s="12" t="s">
        <v>21</v>
      </c>
      <c r="F17" s="13">
        <v>103.55</v>
      </c>
      <c r="G17" s="14">
        <v>4.5</v>
      </c>
      <c r="H17" s="15">
        <v>20</v>
      </c>
      <c r="I17" s="16">
        <f t="shared" si="1"/>
        <v>2071</v>
      </c>
      <c r="J17" s="17">
        <f t="shared" si="2"/>
        <v>200</v>
      </c>
      <c r="K17" s="18">
        <v>10</v>
      </c>
      <c r="L17" s="17">
        <f t="shared" si="3"/>
        <v>20710</v>
      </c>
    </row>
    <row r="18" spans="1:12" x14ac:dyDescent="0.25">
      <c r="A18" s="119" t="s">
        <v>537</v>
      </c>
      <c r="B18" s="61" t="s">
        <v>315</v>
      </c>
      <c r="C18" s="10">
        <v>3894</v>
      </c>
      <c r="D18" s="11">
        <f t="shared" si="0"/>
        <v>865.33333333333337</v>
      </c>
      <c r="E18" s="12" t="s">
        <v>22</v>
      </c>
      <c r="F18" s="13">
        <v>134.43</v>
      </c>
      <c r="G18" s="14">
        <v>4.5</v>
      </c>
      <c r="H18" s="15">
        <v>30</v>
      </c>
      <c r="I18" s="16">
        <f t="shared" si="1"/>
        <v>4032.9</v>
      </c>
      <c r="J18" s="17">
        <f t="shared" ref="J18" si="4">K18*H18</f>
        <v>150</v>
      </c>
      <c r="K18" s="18">
        <v>5</v>
      </c>
      <c r="L18" s="17">
        <f t="shared" ref="L18" si="5">J18*F18</f>
        <v>20164.5</v>
      </c>
    </row>
    <row r="19" spans="1:12" x14ac:dyDescent="0.25">
      <c r="A19" s="67" t="s">
        <v>290</v>
      </c>
      <c r="B19" s="9" t="s">
        <v>316</v>
      </c>
      <c r="C19" s="10">
        <v>3894</v>
      </c>
      <c r="D19" s="11">
        <f t="shared" si="0"/>
        <v>865.33333333333337</v>
      </c>
      <c r="E19" s="12" t="s">
        <v>22</v>
      </c>
      <c r="F19" s="13">
        <v>134.43</v>
      </c>
      <c r="G19" s="14">
        <v>4.5</v>
      </c>
      <c r="H19" s="15">
        <v>15</v>
      </c>
      <c r="I19" s="16">
        <f t="shared" si="1"/>
        <v>2016.45</v>
      </c>
      <c r="J19" s="17">
        <f t="shared" si="2"/>
        <v>150</v>
      </c>
      <c r="K19" s="18">
        <v>10</v>
      </c>
      <c r="L19" s="17">
        <f t="shared" si="3"/>
        <v>20164.5</v>
      </c>
    </row>
    <row r="20" spans="1:12" x14ac:dyDescent="0.25">
      <c r="A20" s="67" t="s">
        <v>291</v>
      </c>
      <c r="B20" s="9" t="s">
        <v>317</v>
      </c>
      <c r="C20" s="10">
        <v>3888</v>
      </c>
      <c r="D20" s="11">
        <f t="shared" ref="D20:D21" si="6">C20/G20</f>
        <v>864</v>
      </c>
      <c r="E20" s="12" t="s">
        <v>23</v>
      </c>
      <c r="F20" s="13">
        <v>139.88</v>
      </c>
      <c r="G20" s="14">
        <v>4.5</v>
      </c>
      <c r="H20" s="15">
        <v>15</v>
      </c>
      <c r="I20" s="16">
        <f t="shared" si="1"/>
        <v>2098.1999999999998</v>
      </c>
      <c r="J20" s="17">
        <f t="shared" si="2"/>
        <v>180</v>
      </c>
      <c r="K20" s="18">
        <v>12</v>
      </c>
      <c r="L20" s="17">
        <f t="shared" si="3"/>
        <v>25178.399999999998</v>
      </c>
    </row>
    <row r="21" spans="1:12" x14ac:dyDescent="0.25">
      <c r="A21" s="67" t="s">
        <v>292</v>
      </c>
      <c r="B21" s="9" t="s">
        <v>318</v>
      </c>
      <c r="C21" s="10">
        <v>5394</v>
      </c>
      <c r="D21" s="11">
        <f t="shared" si="6"/>
        <v>1198.6666666666667</v>
      </c>
      <c r="E21" s="12" t="s">
        <v>24</v>
      </c>
      <c r="F21" s="13">
        <v>176.21299999999999</v>
      </c>
      <c r="G21" s="14">
        <v>4.5</v>
      </c>
      <c r="H21" s="15">
        <v>12</v>
      </c>
      <c r="I21" s="16">
        <f t="shared" si="1"/>
        <v>2114.556</v>
      </c>
      <c r="J21" s="17">
        <f t="shared" si="2"/>
        <v>72</v>
      </c>
      <c r="K21" s="18">
        <v>6</v>
      </c>
      <c r="L21" s="17">
        <f t="shared" si="3"/>
        <v>12687.335999999999</v>
      </c>
    </row>
    <row r="22" spans="1:12" x14ac:dyDescent="0.25">
      <c r="A22" s="67" t="s">
        <v>293</v>
      </c>
      <c r="B22" s="9" t="s">
        <v>319</v>
      </c>
      <c r="C22" s="10">
        <v>1224</v>
      </c>
      <c r="D22" s="11">
        <f t="shared" si="0"/>
        <v>408</v>
      </c>
      <c r="E22" s="12" t="s">
        <v>25</v>
      </c>
      <c r="F22" s="13">
        <v>42.387999999999998</v>
      </c>
      <c r="G22" s="14">
        <v>3</v>
      </c>
      <c r="H22" s="15">
        <v>50</v>
      </c>
      <c r="I22" s="16">
        <f t="shared" si="1"/>
        <v>2119.4</v>
      </c>
      <c r="J22" s="17">
        <f t="shared" si="2"/>
        <v>450</v>
      </c>
      <c r="K22" s="18">
        <v>9</v>
      </c>
      <c r="L22" s="17">
        <f t="shared" si="3"/>
        <v>19074.599999999999</v>
      </c>
    </row>
    <row r="23" spans="1:12" x14ac:dyDescent="0.25">
      <c r="A23" s="67" t="s">
        <v>294</v>
      </c>
      <c r="B23" s="9" t="s">
        <v>320</v>
      </c>
      <c r="C23" s="10">
        <v>1421</v>
      </c>
      <c r="D23" s="11">
        <f t="shared" si="0"/>
        <v>473.66666666666669</v>
      </c>
      <c r="E23" s="12" t="s">
        <v>26</v>
      </c>
      <c r="F23" s="13">
        <v>44.81</v>
      </c>
      <c r="G23" s="14">
        <v>3</v>
      </c>
      <c r="H23" s="15">
        <v>50</v>
      </c>
      <c r="I23" s="16">
        <f t="shared" si="1"/>
        <v>2240.5</v>
      </c>
      <c r="J23" s="17">
        <f t="shared" si="2"/>
        <v>450</v>
      </c>
      <c r="K23" s="18">
        <v>9</v>
      </c>
      <c r="L23" s="17">
        <f t="shared" si="3"/>
        <v>20164.5</v>
      </c>
    </row>
    <row r="24" spans="1:12" x14ac:dyDescent="0.25">
      <c r="A24" s="61" t="s">
        <v>295</v>
      </c>
      <c r="B24" s="9" t="s">
        <v>321</v>
      </c>
      <c r="C24" s="10">
        <v>1585</v>
      </c>
      <c r="D24" s="11">
        <f t="shared" si="0"/>
        <v>528.33333333333337</v>
      </c>
      <c r="E24" s="12" t="s">
        <v>27</v>
      </c>
      <c r="F24" s="13">
        <v>53.29</v>
      </c>
      <c r="G24" s="14">
        <v>3</v>
      </c>
      <c r="H24" s="15">
        <v>40</v>
      </c>
      <c r="I24" s="16">
        <f t="shared" si="1"/>
        <v>2131.6</v>
      </c>
      <c r="J24" s="17">
        <f t="shared" si="2"/>
        <v>360</v>
      </c>
      <c r="K24" s="18">
        <v>9</v>
      </c>
      <c r="L24" s="17">
        <f t="shared" si="3"/>
        <v>19184.400000000001</v>
      </c>
    </row>
    <row r="25" spans="1:12" x14ac:dyDescent="0.25">
      <c r="A25" s="61" t="s">
        <v>296</v>
      </c>
      <c r="B25" s="9" t="s">
        <v>322</v>
      </c>
      <c r="C25" s="10">
        <v>1746</v>
      </c>
      <c r="D25" s="11">
        <f t="shared" si="0"/>
        <v>582</v>
      </c>
      <c r="E25" s="12" t="s">
        <v>28</v>
      </c>
      <c r="F25" s="13">
        <v>56.92</v>
      </c>
      <c r="G25" s="14">
        <v>3</v>
      </c>
      <c r="H25" s="15">
        <v>40</v>
      </c>
      <c r="I25" s="16">
        <f t="shared" si="1"/>
        <v>2276.8000000000002</v>
      </c>
      <c r="J25" s="17">
        <f t="shared" si="2"/>
        <v>360</v>
      </c>
      <c r="K25" s="18">
        <v>9</v>
      </c>
      <c r="L25" s="17">
        <f t="shared" si="3"/>
        <v>20491.2</v>
      </c>
    </row>
    <row r="26" spans="1:12" x14ac:dyDescent="0.25">
      <c r="A26" s="61" t="s">
        <v>297</v>
      </c>
      <c r="B26" s="9" t="s">
        <v>323</v>
      </c>
      <c r="C26" s="10">
        <v>762</v>
      </c>
      <c r="D26" s="11">
        <f t="shared" si="0"/>
        <v>362.85714285714283</v>
      </c>
      <c r="E26" s="12" t="s">
        <v>29</v>
      </c>
      <c r="F26" s="13">
        <v>24.58</v>
      </c>
      <c r="G26" s="14">
        <v>2.1</v>
      </c>
      <c r="H26" s="15">
        <v>90</v>
      </c>
      <c r="I26" s="16">
        <f t="shared" si="1"/>
        <v>2212.1999999999998</v>
      </c>
      <c r="J26" s="17">
        <f t="shared" si="2"/>
        <v>810</v>
      </c>
      <c r="K26" s="18">
        <v>9</v>
      </c>
      <c r="L26" s="17">
        <f t="shared" si="3"/>
        <v>19909.8</v>
      </c>
    </row>
    <row r="27" spans="1:12" x14ac:dyDescent="0.25">
      <c r="A27" s="61" t="s">
        <v>298</v>
      </c>
      <c r="B27" s="9" t="s">
        <v>324</v>
      </c>
      <c r="C27" s="10">
        <v>857</v>
      </c>
      <c r="D27" s="11">
        <f t="shared" si="0"/>
        <v>408.09523809523807</v>
      </c>
      <c r="E27" s="12" t="s">
        <v>30</v>
      </c>
      <c r="F27" s="13">
        <v>29.672000000000001</v>
      </c>
      <c r="G27" s="14">
        <v>2.1</v>
      </c>
      <c r="H27" s="15">
        <v>70</v>
      </c>
      <c r="I27" s="16">
        <f t="shared" si="1"/>
        <v>2077.04</v>
      </c>
      <c r="J27" s="17">
        <f t="shared" si="2"/>
        <v>700</v>
      </c>
      <c r="K27" s="18">
        <v>10</v>
      </c>
      <c r="L27" s="17">
        <f t="shared" si="3"/>
        <v>20770.400000000001</v>
      </c>
    </row>
    <row r="28" spans="1:12" x14ac:dyDescent="0.25">
      <c r="A28" s="61" t="s">
        <v>299</v>
      </c>
      <c r="B28" s="9" t="s">
        <v>325</v>
      </c>
      <c r="C28" s="10">
        <v>1001</v>
      </c>
      <c r="D28" s="11">
        <f t="shared" si="0"/>
        <v>476.66666666666663</v>
      </c>
      <c r="E28" s="12" t="s">
        <v>31</v>
      </c>
      <c r="F28" s="13">
        <v>31.37</v>
      </c>
      <c r="G28" s="14">
        <v>2.1</v>
      </c>
      <c r="H28" s="15">
        <v>70</v>
      </c>
      <c r="I28" s="16">
        <f t="shared" si="1"/>
        <v>2195.9</v>
      </c>
      <c r="J28" s="17">
        <f t="shared" si="2"/>
        <v>630</v>
      </c>
      <c r="K28" s="18">
        <v>9</v>
      </c>
      <c r="L28" s="17">
        <f t="shared" si="3"/>
        <v>19763.100000000002</v>
      </c>
    </row>
    <row r="29" spans="1:12" x14ac:dyDescent="0.25">
      <c r="A29" s="61" t="s">
        <v>300</v>
      </c>
      <c r="B29" s="9" t="s">
        <v>326</v>
      </c>
      <c r="C29" s="10">
        <v>1118</v>
      </c>
      <c r="D29" s="11">
        <f t="shared" si="0"/>
        <v>532.38095238095241</v>
      </c>
      <c r="E29" s="12" t="s">
        <v>32</v>
      </c>
      <c r="F29" s="13">
        <v>37.31</v>
      </c>
      <c r="G29" s="14">
        <v>2.1</v>
      </c>
      <c r="H29" s="15">
        <v>50</v>
      </c>
      <c r="I29" s="16">
        <f t="shared" si="1"/>
        <v>1865.5</v>
      </c>
      <c r="J29" s="17">
        <f t="shared" si="2"/>
        <v>550</v>
      </c>
      <c r="K29" s="18">
        <v>11</v>
      </c>
      <c r="L29" s="17">
        <f t="shared" si="3"/>
        <v>20520.5</v>
      </c>
    </row>
    <row r="30" spans="1:12" x14ac:dyDescent="0.25">
      <c r="A30" s="61" t="s">
        <v>301</v>
      </c>
      <c r="B30" s="9" t="s">
        <v>327</v>
      </c>
      <c r="C30" s="10">
        <v>1237</v>
      </c>
      <c r="D30" s="11">
        <f t="shared" si="0"/>
        <v>589.04761904761904</v>
      </c>
      <c r="E30" s="12" t="s">
        <v>33</v>
      </c>
      <c r="F30" s="13">
        <v>39.85</v>
      </c>
      <c r="G30" s="14">
        <v>2.1</v>
      </c>
      <c r="H30" s="15">
        <v>50</v>
      </c>
      <c r="I30" s="16">
        <f t="shared" si="1"/>
        <v>1992.5</v>
      </c>
      <c r="J30" s="17">
        <f t="shared" si="2"/>
        <v>500</v>
      </c>
      <c r="K30" s="18">
        <v>10</v>
      </c>
      <c r="L30" s="17">
        <f t="shared" si="3"/>
        <v>19925</v>
      </c>
    </row>
    <row r="31" spans="1:12" x14ac:dyDescent="0.25">
      <c r="A31" s="61" t="s">
        <v>302</v>
      </c>
      <c r="B31" s="9" t="s">
        <v>328</v>
      </c>
      <c r="C31" s="10">
        <v>919</v>
      </c>
      <c r="D31" s="11">
        <f t="shared" si="0"/>
        <v>476.16580310880829</v>
      </c>
      <c r="E31" s="12" t="s">
        <v>249</v>
      </c>
      <c r="F31" s="13">
        <v>27.3</v>
      </c>
      <c r="G31" s="14">
        <v>1.93</v>
      </c>
      <c r="H31" s="15">
        <v>80</v>
      </c>
      <c r="I31" s="16">
        <f t="shared" si="1"/>
        <v>2184</v>
      </c>
      <c r="J31" s="17">
        <f t="shared" si="2"/>
        <v>720</v>
      </c>
      <c r="K31" s="18">
        <v>9</v>
      </c>
      <c r="L31" s="17">
        <f t="shared" si="3"/>
        <v>19656</v>
      </c>
    </row>
    <row r="32" spans="1:12" x14ac:dyDescent="0.25">
      <c r="A32" s="61" t="s">
        <v>303</v>
      </c>
      <c r="B32" s="9" t="s">
        <v>329</v>
      </c>
      <c r="C32" s="10">
        <v>1133</v>
      </c>
      <c r="D32" s="11">
        <f t="shared" si="0"/>
        <v>587.0466321243523</v>
      </c>
      <c r="E32" s="12" t="s">
        <v>250</v>
      </c>
      <c r="F32" s="13">
        <v>34.1</v>
      </c>
      <c r="G32" s="14">
        <v>1.93</v>
      </c>
      <c r="H32" s="15">
        <v>60</v>
      </c>
      <c r="I32" s="16">
        <f t="shared" si="1"/>
        <v>2046</v>
      </c>
      <c r="J32" s="17">
        <f t="shared" si="2"/>
        <v>600</v>
      </c>
      <c r="K32" s="18">
        <v>10</v>
      </c>
      <c r="L32" s="17">
        <f t="shared" si="3"/>
        <v>20460</v>
      </c>
    </row>
    <row r="33" spans="1:12" x14ac:dyDescent="0.25">
      <c r="A33" s="61" t="s">
        <v>304</v>
      </c>
      <c r="B33" s="9" t="s">
        <v>330</v>
      </c>
      <c r="C33" s="10">
        <v>545</v>
      </c>
      <c r="D33" s="11">
        <f t="shared" si="0"/>
        <v>363.33333333333331</v>
      </c>
      <c r="E33" s="12" t="s">
        <v>34</v>
      </c>
      <c r="F33" s="13">
        <v>17.559999999999999</v>
      </c>
      <c r="G33" s="14">
        <v>1.5</v>
      </c>
      <c r="H33" s="15">
        <v>120</v>
      </c>
      <c r="I33" s="16">
        <f t="shared" si="1"/>
        <v>2107.1999999999998</v>
      </c>
      <c r="J33" s="17">
        <f t="shared" si="2"/>
        <v>1080</v>
      </c>
      <c r="K33" s="18">
        <v>9</v>
      </c>
      <c r="L33" s="17">
        <f t="shared" si="3"/>
        <v>18964.8</v>
      </c>
    </row>
    <row r="34" spans="1:12" x14ac:dyDescent="0.25">
      <c r="A34" s="61" t="s">
        <v>305</v>
      </c>
      <c r="B34" s="9" t="s">
        <v>331</v>
      </c>
      <c r="C34" s="10">
        <v>589</v>
      </c>
      <c r="D34" s="11">
        <f t="shared" si="0"/>
        <v>392.66666666666669</v>
      </c>
      <c r="E34" s="12" t="s">
        <v>35</v>
      </c>
      <c r="F34" s="13">
        <v>21.19</v>
      </c>
      <c r="G34" s="14">
        <v>1.5</v>
      </c>
      <c r="H34" s="15">
        <v>100</v>
      </c>
      <c r="I34" s="16">
        <f t="shared" si="1"/>
        <v>2119</v>
      </c>
      <c r="J34" s="17">
        <f t="shared" si="2"/>
        <v>900</v>
      </c>
      <c r="K34" s="18">
        <v>9</v>
      </c>
      <c r="L34" s="17">
        <f t="shared" si="3"/>
        <v>19071</v>
      </c>
    </row>
    <row r="35" spans="1:12" x14ac:dyDescent="0.25">
      <c r="A35" s="61" t="s">
        <v>306</v>
      </c>
      <c r="B35" s="9" t="s">
        <v>332</v>
      </c>
      <c r="C35" s="10">
        <v>685</v>
      </c>
      <c r="D35" s="11">
        <f t="shared" si="0"/>
        <v>456.66666666666669</v>
      </c>
      <c r="E35" s="12" t="s">
        <v>36</v>
      </c>
      <c r="F35" s="13">
        <v>22.41</v>
      </c>
      <c r="G35" s="14">
        <v>1.5</v>
      </c>
      <c r="H35" s="15">
        <v>100</v>
      </c>
      <c r="I35" s="16">
        <f t="shared" si="1"/>
        <v>2241</v>
      </c>
      <c r="J35" s="17">
        <f t="shared" si="2"/>
        <v>900</v>
      </c>
      <c r="K35" s="18">
        <v>9</v>
      </c>
      <c r="L35" s="17">
        <f t="shared" si="3"/>
        <v>20169</v>
      </c>
    </row>
    <row r="36" spans="1:12" x14ac:dyDescent="0.25">
      <c r="A36" s="61" t="s">
        <v>307</v>
      </c>
      <c r="B36" s="9" t="s">
        <v>333</v>
      </c>
      <c r="C36" s="10">
        <v>800</v>
      </c>
      <c r="D36" s="11">
        <f t="shared" si="0"/>
        <v>533.33333333333337</v>
      </c>
      <c r="E36" s="12" t="s">
        <v>37</v>
      </c>
      <c r="F36" s="13">
        <v>26.64</v>
      </c>
      <c r="G36" s="14">
        <v>1.5</v>
      </c>
      <c r="H36" s="15">
        <v>80</v>
      </c>
      <c r="I36" s="16">
        <f t="shared" si="1"/>
        <v>2131.1999999999998</v>
      </c>
      <c r="J36" s="17">
        <f t="shared" si="2"/>
        <v>720</v>
      </c>
      <c r="K36" s="18">
        <v>9</v>
      </c>
      <c r="L36" s="17">
        <f t="shared" si="3"/>
        <v>19180.8</v>
      </c>
    </row>
    <row r="37" spans="1:12" x14ac:dyDescent="0.25">
      <c r="A37" s="61" t="s">
        <v>308</v>
      </c>
      <c r="B37" s="61" t="s">
        <v>334</v>
      </c>
      <c r="C37" s="10">
        <v>884</v>
      </c>
      <c r="D37" s="11">
        <f t="shared" si="0"/>
        <v>589.33333333333337</v>
      </c>
      <c r="E37" s="12" t="s">
        <v>38</v>
      </c>
      <c r="F37" s="13">
        <v>28.46</v>
      </c>
      <c r="G37" s="14">
        <v>1.5</v>
      </c>
      <c r="H37" s="15">
        <v>80</v>
      </c>
      <c r="I37" s="16">
        <f t="shared" si="1"/>
        <v>2276.8000000000002</v>
      </c>
      <c r="J37" s="17">
        <f t="shared" si="2"/>
        <v>720</v>
      </c>
      <c r="K37" s="18">
        <v>9</v>
      </c>
      <c r="L37" s="17">
        <f t="shared" si="3"/>
        <v>20491.2</v>
      </c>
    </row>
    <row r="38" spans="1:12" ht="20.100000000000001" customHeight="1" x14ac:dyDescent="0.25">
      <c r="A38" s="137" t="s">
        <v>39</v>
      </c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</row>
    <row r="39" spans="1:12" ht="15" customHeight="1" x14ac:dyDescent="0.25">
      <c r="A39" s="61" t="s">
        <v>335</v>
      </c>
      <c r="B39" s="177" t="s">
        <v>343</v>
      </c>
      <c r="C39" s="10">
        <v>2221</v>
      </c>
      <c r="D39" s="11">
        <f t="shared" ref="D39:D45" si="7">C39/G39</f>
        <v>493.55555555555554</v>
      </c>
      <c r="E39" s="12" t="s">
        <v>17</v>
      </c>
      <c r="F39" s="20">
        <v>80.84</v>
      </c>
      <c r="G39" s="14">
        <v>4.5</v>
      </c>
      <c r="H39" s="15">
        <v>45</v>
      </c>
      <c r="I39" s="16">
        <f t="shared" si="1"/>
        <v>3637.8</v>
      </c>
      <c r="J39" s="17">
        <f>K39*H39</f>
        <v>270</v>
      </c>
      <c r="K39" s="18">
        <v>6</v>
      </c>
      <c r="L39" s="17">
        <f>J39*F39</f>
        <v>21826.799999999999</v>
      </c>
    </row>
    <row r="40" spans="1:12" ht="15" customHeight="1" x14ac:dyDescent="0.25">
      <c r="A40" s="61" t="s">
        <v>336</v>
      </c>
      <c r="B40" s="177" t="s">
        <v>342</v>
      </c>
      <c r="C40" s="10">
        <v>2415</v>
      </c>
      <c r="D40" s="11">
        <f t="shared" si="7"/>
        <v>536.66666666666663</v>
      </c>
      <c r="E40" s="12" t="s">
        <v>17</v>
      </c>
      <c r="F40" s="20">
        <v>67.22</v>
      </c>
      <c r="G40" s="14">
        <v>4.5</v>
      </c>
      <c r="H40" s="15">
        <v>30</v>
      </c>
      <c r="I40" s="16">
        <f t="shared" si="1"/>
        <v>2016.6</v>
      </c>
      <c r="J40" s="17">
        <f t="shared" ref="J40:J42" si="8">K40*H40</f>
        <v>300</v>
      </c>
      <c r="K40" s="18">
        <v>10</v>
      </c>
      <c r="L40" s="17">
        <f t="shared" ref="L40:L42" si="9">J40*F40</f>
        <v>20166</v>
      </c>
    </row>
    <row r="41" spans="1:12" ht="15" customHeight="1" x14ac:dyDescent="0.25">
      <c r="A41" s="61" t="s">
        <v>337</v>
      </c>
      <c r="B41" s="177" t="s">
        <v>345</v>
      </c>
      <c r="C41" s="10">
        <v>2743</v>
      </c>
      <c r="D41" s="11">
        <f t="shared" si="7"/>
        <v>609.55555555555554</v>
      </c>
      <c r="E41" s="12" t="s">
        <v>19</v>
      </c>
      <c r="F41" s="20">
        <v>102.64</v>
      </c>
      <c r="G41" s="14">
        <v>4.5</v>
      </c>
      <c r="H41" s="15">
        <v>40</v>
      </c>
      <c r="I41" s="16">
        <f t="shared" si="1"/>
        <v>4105.6000000000004</v>
      </c>
      <c r="J41" s="17">
        <f t="shared" si="8"/>
        <v>200</v>
      </c>
      <c r="K41" s="18">
        <v>5</v>
      </c>
      <c r="L41" s="17">
        <f t="shared" si="9"/>
        <v>20528</v>
      </c>
    </row>
    <row r="42" spans="1:12" ht="15" customHeight="1" x14ac:dyDescent="0.25">
      <c r="A42" s="61" t="s">
        <v>338</v>
      </c>
      <c r="B42" s="177" t="s">
        <v>344</v>
      </c>
      <c r="C42" s="10">
        <v>2923</v>
      </c>
      <c r="D42" s="11">
        <f t="shared" si="7"/>
        <v>649.55555555555554</v>
      </c>
      <c r="E42" s="12" t="s">
        <v>19</v>
      </c>
      <c r="F42" s="20">
        <v>85.38</v>
      </c>
      <c r="G42" s="14">
        <v>4.5</v>
      </c>
      <c r="H42" s="15">
        <v>25</v>
      </c>
      <c r="I42" s="16">
        <f t="shared" si="1"/>
        <v>2134.5</v>
      </c>
      <c r="J42" s="17">
        <f t="shared" si="8"/>
        <v>225</v>
      </c>
      <c r="K42" s="18">
        <v>9</v>
      </c>
      <c r="L42" s="17">
        <f t="shared" si="9"/>
        <v>19210.5</v>
      </c>
    </row>
    <row r="43" spans="1:12" ht="15" customHeight="1" x14ac:dyDescent="0.25">
      <c r="A43" s="61" t="s">
        <v>339</v>
      </c>
      <c r="B43" s="177" t="s">
        <v>347</v>
      </c>
      <c r="C43" s="10">
        <v>3151</v>
      </c>
      <c r="D43" s="11">
        <f>C43/G43</f>
        <v>700.22222222222217</v>
      </c>
      <c r="E43" s="12" t="s">
        <v>21</v>
      </c>
      <c r="F43" s="20">
        <v>124.25700000000001</v>
      </c>
      <c r="G43" s="14">
        <v>4.5</v>
      </c>
      <c r="H43" s="15">
        <v>30</v>
      </c>
      <c r="I43" s="16">
        <f t="shared" si="1"/>
        <v>3727.71</v>
      </c>
      <c r="J43" s="17">
        <f>K43*H43</f>
        <v>180</v>
      </c>
      <c r="K43" s="18">
        <v>6</v>
      </c>
      <c r="L43" s="17">
        <f>J43*F43</f>
        <v>22366.260000000002</v>
      </c>
    </row>
    <row r="44" spans="1:12" ht="15" customHeight="1" x14ac:dyDescent="0.25">
      <c r="A44" s="61" t="s">
        <v>340</v>
      </c>
      <c r="B44" s="177" t="s">
        <v>346</v>
      </c>
      <c r="C44" s="10">
        <v>3489</v>
      </c>
      <c r="D44" s="11">
        <f t="shared" si="7"/>
        <v>775.33333333333337</v>
      </c>
      <c r="E44" s="12" t="s">
        <v>21</v>
      </c>
      <c r="F44" s="20">
        <v>103.55</v>
      </c>
      <c r="G44" s="14">
        <v>4.5</v>
      </c>
      <c r="H44" s="15">
        <v>20</v>
      </c>
      <c r="I44" s="16">
        <f t="shared" si="1"/>
        <v>2071</v>
      </c>
      <c r="J44" s="17">
        <f>K44*H44</f>
        <v>200</v>
      </c>
      <c r="K44" s="18">
        <v>10</v>
      </c>
      <c r="L44" s="17">
        <f>J44*F44</f>
        <v>20710</v>
      </c>
    </row>
    <row r="45" spans="1:12" ht="15" customHeight="1" x14ac:dyDescent="0.25">
      <c r="A45" s="61" t="s">
        <v>341</v>
      </c>
      <c r="B45" s="61" t="s">
        <v>348</v>
      </c>
      <c r="C45" s="10">
        <v>4269</v>
      </c>
      <c r="D45" s="11">
        <f t="shared" si="7"/>
        <v>948.66666666666663</v>
      </c>
      <c r="E45" s="12" t="s">
        <v>23</v>
      </c>
      <c r="F45" s="20">
        <v>167.86</v>
      </c>
      <c r="G45" s="14">
        <v>4.5</v>
      </c>
      <c r="H45" s="15">
        <v>15</v>
      </c>
      <c r="I45" s="16">
        <f t="shared" si="1"/>
        <v>2517.9</v>
      </c>
      <c r="J45" s="17">
        <f>K45*H45</f>
        <v>135</v>
      </c>
      <c r="K45" s="18">
        <v>9</v>
      </c>
      <c r="L45" s="17">
        <f>J45*F45</f>
        <v>22661.100000000002</v>
      </c>
    </row>
    <row r="46" spans="1:12" s="1" customFormat="1" ht="20.25" customHeight="1" x14ac:dyDescent="0.25">
      <c r="A46" s="51"/>
      <c r="B46" s="51"/>
      <c r="C46" s="139"/>
      <c r="D46" s="139"/>
      <c r="E46" s="139"/>
      <c r="F46" s="139"/>
      <c r="G46" s="139"/>
      <c r="H46" s="139"/>
      <c r="I46" s="139"/>
      <c r="J46" s="139"/>
      <c r="K46" s="139"/>
      <c r="L46" s="140"/>
    </row>
    <row r="48" spans="1:12" x14ac:dyDescent="0.25">
      <c r="A48" s="4" t="s">
        <v>48</v>
      </c>
      <c r="C48" s="8"/>
      <c r="D48"/>
    </row>
    <row r="49" spans="1:4" x14ac:dyDescent="0.25">
      <c r="A49" s="5" t="s">
        <v>494</v>
      </c>
      <c r="C49" s="8"/>
      <c r="D49"/>
    </row>
    <row r="50" spans="1:4" x14ac:dyDescent="0.25">
      <c r="A50" s="25" t="s">
        <v>493</v>
      </c>
      <c r="C50" s="8"/>
      <c r="D50"/>
    </row>
    <row r="51" spans="1:4" x14ac:dyDescent="0.25">
      <c r="A51" s="26" t="s">
        <v>492</v>
      </c>
      <c r="C51" s="8"/>
      <c r="D51"/>
    </row>
    <row r="52" spans="1:4" x14ac:dyDescent="0.25">
      <c r="A52" s="5" t="s">
        <v>49</v>
      </c>
      <c r="C52" s="8"/>
      <c r="D52"/>
    </row>
    <row r="53" spans="1:4" x14ac:dyDescent="0.25">
      <c r="A53" s="5" t="s">
        <v>50</v>
      </c>
      <c r="C53" s="8"/>
      <c r="D53"/>
    </row>
    <row r="54" spans="1:4" x14ac:dyDescent="0.25">
      <c r="A54" s="5" t="s">
        <v>51</v>
      </c>
      <c r="C54" s="8"/>
      <c r="D54"/>
    </row>
    <row r="55" spans="1:4" x14ac:dyDescent="0.25">
      <c r="A55" s="5" t="s">
        <v>52</v>
      </c>
      <c r="C55" s="8"/>
      <c r="D55"/>
    </row>
  </sheetData>
  <mergeCells count="10">
    <mergeCell ref="A9:A10"/>
    <mergeCell ref="A38:L38"/>
    <mergeCell ref="A11:L11"/>
    <mergeCell ref="C46:L46"/>
    <mergeCell ref="B9:B10"/>
    <mergeCell ref="C9:D9"/>
    <mergeCell ref="E9:E10"/>
    <mergeCell ref="F9:G9"/>
    <mergeCell ref="H9:I9"/>
    <mergeCell ref="J9:L9"/>
  </mergeCells>
  <hyperlinks>
    <hyperlink ref="L3" r:id="rId1" display="https://www.esa63.ru/"/>
  </hyperlinks>
  <pageMargins left="0.39370078740157483" right="0.39370078740157483" top="0.19685039370078741" bottom="0.19685039370078741" header="0.31496062992125984" footer="0.31496062992125984"/>
  <pageSetup paperSize="9" scale="64" orientation="landscape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29"/>
  <sheetViews>
    <sheetView view="pageBreakPreview" topLeftCell="A4" zoomScaleNormal="100" zoomScaleSheetLayoutView="100" workbookViewId="0">
      <selection activeCell="F23" sqref="F23"/>
    </sheetView>
  </sheetViews>
  <sheetFormatPr defaultRowHeight="15" x14ac:dyDescent="0.25"/>
  <cols>
    <col min="1" max="1" width="16.7109375" customWidth="1"/>
    <col min="2" max="2" width="46.7109375" customWidth="1"/>
    <col min="3" max="3" width="12.7109375" customWidth="1"/>
    <col min="4" max="4" width="12.7109375" style="8" customWidth="1"/>
    <col min="5" max="5" width="15.7109375" customWidth="1"/>
    <col min="6" max="7" width="13.7109375" customWidth="1"/>
    <col min="8" max="9" width="12.7109375" customWidth="1"/>
    <col min="10" max="12" width="15.7109375" customWidth="1"/>
  </cols>
  <sheetData>
    <row r="2" spans="1:12" ht="15.75" x14ac:dyDescent="0.25">
      <c r="L2" s="2" t="s">
        <v>482</v>
      </c>
    </row>
    <row r="3" spans="1:12" ht="15.75" x14ac:dyDescent="0.25">
      <c r="K3" s="2"/>
      <c r="L3" s="2" t="s">
        <v>538</v>
      </c>
    </row>
    <row r="4" spans="1:12" ht="15.75" x14ac:dyDescent="0.25">
      <c r="L4" s="2" t="s">
        <v>526</v>
      </c>
    </row>
    <row r="5" spans="1:12" ht="15.75" x14ac:dyDescent="0.25">
      <c r="J5" s="2"/>
      <c r="L5" s="2" t="s">
        <v>483</v>
      </c>
    </row>
    <row r="6" spans="1:12" ht="15.75" x14ac:dyDescent="0.25">
      <c r="L6" s="3" t="s">
        <v>1</v>
      </c>
    </row>
    <row r="7" spans="1:12" ht="15.75" x14ac:dyDescent="0.25">
      <c r="L7" s="2" t="s">
        <v>540</v>
      </c>
    </row>
    <row r="8" spans="1:12" x14ac:dyDescent="0.25">
      <c r="L8" s="7"/>
    </row>
    <row r="9" spans="1:12" ht="20.25" customHeight="1" x14ac:dyDescent="0.25">
      <c r="A9" s="141" t="s">
        <v>263</v>
      </c>
      <c r="B9" s="141" t="s">
        <v>2</v>
      </c>
      <c r="C9" s="141" t="s">
        <v>539</v>
      </c>
      <c r="D9" s="141"/>
      <c r="E9" s="141" t="s">
        <v>3</v>
      </c>
      <c r="F9" s="141" t="s">
        <v>4</v>
      </c>
      <c r="G9" s="141"/>
      <c r="H9" s="141" t="s">
        <v>237</v>
      </c>
      <c r="I9" s="141"/>
      <c r="J9" s="141" t="s">
        <v>5</v>
      </c>
      <c r="K9" s="141"/>
      <c r="L9" s="141"/>
    </row>
    <row r="10" spans="1:12" ht="31.5" x14ac:dyDescent="0.25">
      <c r="A10" s="141"/>
      <c r="B10" s="141"/>
      <c r="C10" s="31" t="s">
        <v>178</v>
      </c>
      <c r="D10" s="32" t="s">
        <v>10</v>
      </c>
      <c r="E10" s="141"/>
      <c r="F10" s="33" t="s">
        <v>180</v>
      </c>
      <c r="G10" s="34" t="s">
        <v>6</v>
      </c>
      <c r="H10" s="33" t="s">
        <v>7</v>
      </c>
      <c r="I10" s="33" t="s">
        <v>8</v>
      </c>
      <c r="J10" s="32" t="s">
        <v>199</v>
      </c>
      <c r="K10" s="32" t="s">
        <v>179</v>
      </c>
      <c r="L10" s="32" t="s">
        <v>9</v>
      </c>
    </row>
    <row r="11" spans="1:12" ht="20.100000000000001" customHeight="1" x14ac:dyDescent="0.25">
      <c r="A11" s="142" t="s">
        <v>193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3"/>
    </row>
    <row r="12" spans="1:12" x14ac:dyDescent="0.25">
      <c r="A12" s="9" t="s">
        <v>349</v>
      </c>
      <c r="B12" s="112" t="s">
        <v>529</v>
      </c>
      <c r="C12" s="10">
        <v>159</v>
      </c>
      <c r="D12" s="11">
        <f t="shared" ref="D12:D19" si="0">C12/G12</f>
        <v>424</v>
      </c>
      <c r="E12" s="12" t="s">
        <v>40</v>
      </c>
      <c r="F12" s="13">
        <v>5.29</v>
      </c>
      <c r="G12" s="14">
        <v>0.375</v>
      </c>
      <c r="H12" s="15">
        <v>320</v>
      </c>
      <c r="I12" s="16">
        <f>F12*H12</f>
        <v>1692.8</v>
      </c>
      <c r="J12" s="17">
        <f>K12*H12</f>
        <v>3200</v>
      </c>
      <c r="K12" s="18">
        <v>10</v>
      </c>
      <c r="L12" s="17">
        <f>J12*F12</f>
        <v>16928</v>
      </c>
    </row>
    <row r="13" spans="1:12" x14ac:dyDescent="0.25">
      <c r="A13" s="9" t="s">
        <v>350</v>
      </c>
      <c r="B13" s="112" t="s">
        <v>530</v>
      </c>
      <c r="C13" s="10">
        <v>221</v>
      </c>
      <c r="D13" s="11">
        <f t="shared" si="0"/>
        <v>589.33333333333337</v>
      </c>
      <c r="E13" s="12" t="s">
        <v>41</v>
      </c>
      <c r="F13" s="13">
        <v>7.23</v>
      </c>
      <c r="G13" s="14">
        <v>0.375</v>
      </c>
      <c r="H13" s="15">
        <v>320</v>
      </c>
      <c r="I13" s="16">
        <f t="shared" ref="I13:I19" si="1">F13*H13</f>
        <v>2313.6000000000004</v>
      </c>
      <c r="J13" s="17">
        <f t="shared" ref="J13:J19" si="2">K13*H13</f>
        <v>2880</v>
      </c>
      <c r="K13" s="18">
        <v>9</v>
      </c>
      <c r="L13" s="17">
        <f t="shared" ref="L13:L19" si="3">J13*F13</f>
        <v>20822.400000000001</v>
      </c>
    </row>
    <row r="14" spans="1:12" x14ac:dyDescent="0.25">
      <c r="A14" s="9" t="s">
        <v>351</v>
      </c>
      <c r="B14" s="112" t="s">
        <v>531</v>
      </c>
      <c r="C14" s="10">
        <v>202</v>
      </c>
      <c r="D14" s="11">
        <f t="shared" si="0"/>
        <v>448.88888888888886</v>
      </c>
      <c r="E14" s="12" t="s">
        <v>42</v>
      </c>
      <c r="F14" s="13">
        <v>6.72</v>
      </c>
      <c r="G14" s="14">
        <v>0.45</v>
      </c>
      <c r="H14" s="15">
        <v>240</v>
      </c>
      <c r="I14" s="16">
        <f t="shared" si="1"/>
        <v>1612.8</v>
      </c>
      <c r="J14" s="17">
        <f t="shared" si="2"/>
        <v>2880</v>
      </c>
      <c r="K14" s="18">
        <v>12</v>
      </c>
      <c r="L14" s="17">
        <f t="shared" si="3"/>
        <v>19353.599999999999</v>
      </c>
    </row>
    <row r="15" spans="1:12" x14ac:dyDescent="0.25">
      <c r="A15" s="9" t="s">
        <v>352</v>
      </c>
      <c r="B15" s="112" t="s">
        <v>532</v>
      </c>
      <c r="C15" s="10">
        <v>264</v>
      </c>
      <c r="D15" s="11">
        <f t="shared" si="0"/>
        <v>586.66666666666663</v>
      </c>
      <c r="E15" s="12" t="s">
        <v>43</v>
      </c>
      <c r="F15" s="13">
        <v>7.99</v>
      </c>
      <c r="G15" s="14">
        <v>0.45</v>
      </c>
      <c r="H15" s="15">
        <v>240</v>
      </c>
      <c r="I15" s="16">
        <f t="shared" si="1"/>
        <v>1917.6000000000001</v>
      </c>
      <c r="J15" s="17">
        <f t="shared" si="2"/>
        <v>2400</v>
      </c>
      <c r="K15" s="18">
        <v>10</v>
      </c>
      <c r="L15" s="17">
        <f t="shared" si="3"/>
        <v>19176</v>
      </c>
    </row>
    <row r="16" spans="1:12" x14ac:dyDescent="0.25">
      <c r="A16" s="9" t="s">
        <v>353</v>
      </c>
      <c r="B16" s="112" t="s">
        <v>533</v>
      </c>
      <c r="C16" s="10">
        <v>188</v>
      </c>
      <c r="D16" s="11">
        <f t="shared" si="0"/>
        <v>447.61904761904765</v>
      </c>
      <c r="E16" s="12" t="s">
        <v>44</v>
      </c>
      <c r="F16" s="13">
        <v>6.27</v>
      </c>
      <c r="G16" s="14">
        <v>0.42</v>
      </c>
      <c r="H16" s="15">
        <v>240</v>
      </c>
      <c r="I16" s="16">
        <f t="shared" si="1"/>
        <v>1504.8</v>
      </c>
      <c r="J16" s="17">
        <f t="shared" si="2"/>
        <v>3360</v>
      </c>
      <c r="K16" s="18">
        <v>14</v>
      </c>
      <c r="L16" s="17">
        <f t="shared" si="3"/>
        <v>21067.199999999997</v>
      </c>
    </row>
    <row r="17" spans="1:12" x14ac:dyDescent="0.25">
      <c r="A17" s="9" t="s">
        <v>354</v>
      </c>
      <c r="B17" s="112" t="s">
        <v>534</v>
      </c>
      <c r="C17" s="10">
        <v>214</v>
      </c>
      <c r="D17" s="11">
        <f t="shared" si="0"/>
        <v>509.52380952380952</v>
      </c>
      <c r="E17" s="12" t="s">
        <v>45</v>
      </c>
      <c r="F17" s="13">
        <v>7.46</v>
      </c>
      <c r="G17" s="14">
        <v>0.42</v>
      </c>
      <c r="H17" s="15">
        <v>240</v>
      </c>
      <c r="I17" s="16">
        <f t="shared" si="1"/>
        <v>1790.4</v>
      </c>
      <c r="J17" s="17">
        <f t="shared" si="2"/>
        <v>2640</v>
      </c>
      <c r="K17" s="18">
        <v>11</v>
      </c>
      <c r="L17" s="17">
        <f t="shared" si="3"/>
        <v>19694.400000000001</v>
      </c>
    </row>
    <row r="18" spans="1:12" x14ac:dyDescent="0.25">
      <c r="A18" s="9" t="s">
        <v>355</v>
      </c>
      <c r="B18" s="112" t="s">
        <v>535</v>
      </c>
      <c r="C18" s="10">
        <v>404</v>
      </c>
      <c r="D18" s="11">
        <f t="shared" si="0"/>
        <v>448.88888888888886</v>
      </c>
      <c r="E18" s="12" t="s">
        <v>46</v>
      </c>
      <c r="F18" s="13">
        <v>13.44</v>
      </c>
      <c r="G18" s="14">
        <v>0.9</v>
      </c>
      <c r="H18" s="15">
        <v>150</v>
      </c>
      <c r="I18" s="16">
        <f t="shared" si="1"/>
        <v>2016</v>
      </c>
      <c r="J18" s="17">
        <f t="shared" si="2"/>
        <v>1500</v>
      </c>
      <c r="K18" s="18">
        <v>10</v>
      </c>
      <c r="L18" s="17">
        <f t="shared" si="3"/>
        <v>20160</v>
      </c>
    </row>
    <row r="19" spans="1:12" x14ac:dyDescent="0.25">
      <c r="A19" s="9" t="s">
        <v>356</v>
      </c>
      <c r="B19" s="112" t="s">
        <v>536</v>
      </c>
      <c r="C19" s="10">
        <v>527</v>
      </c>
      <c r="D19" s="11">
        <f t="shared" si="0"/>
        <v>585.55555555555554</v>
      </c>
      <c r="E19" s="12" t="s">
        <v>47</v>
      </c>
      <c r="F19" s="13">
        <v>15.99</v>
      </c>
      <c r="G19" s="14">
        <v>0.9</v>
      </c>
      <c r="H19" s="15">
        <v>125</v>
      </c>
      <c r="I19" s="16">
        <f t="shared" si="1"/>
        <v>1998.75</v>
      </c>
      <c r="J19" s="17">
        <f t="shared" si="2"/>
        <v>1250</v>
      </c>
      <c r="K19" s="18">
        <v>10</v>
      </c>
      <c r="L19" s="17">
        <f t="shared" si="3"/>
        <v>19987.5</v>
      </c>
    </row>
    <row r="20" spans="1:12" s="1" customFormat="1" ht="20.25" customHeight="1" x14ac:dyDescent="0.25">
      <c r="A20" s="35"/>
      <c r="B20" s="35"/>
      <c r="C20" s="144"/>
      <c r="D20" s="144"/>
      <c r="E20" s="144"/>
      <c r="F20" s="144"/>
      <c r="G20" s="144"/>
      <c r="H20" s="144"/>
      <c r="I20" s="144"/>
      <c r="J20" s="144"/>
      <c r="K20" s="144"/>
      <c r="L20" s="145"/>
    </row>
    <row r="22" spans="1:12" x14ac:dyDescent="0.25">
      <c r="A22" s="4" t="s">
        <v>48</v>
      </c>
      <c r="C22" s="8"/>
      <c r="D22"/>
    </row>
    <row r="23" spans="1:12" x14ac:dyDescent="0.25">
      <c r="A23" s="106" t="s">
        <v>494</v>
      </c>
      <c r="C23" s="8"/>
      <c r="D23"/>
    </row>
    <row r="24" spans="1:12" x14ac:dyDescent="0.25">
      <c r="A24" s="25" t="s">
        <v>0</v>
      </c>
      <c r="C24" s="8"/>
      <c r="D24"/>
    </row>
    <row r="25" spans="1:12" x14ac:dyDescent="0.25">
      <c r="A25" s="26" t="s">
        <v>488</v>
      </c>
      <c r="C25" s="8"/>
      <c r="D25"/>
    </row>
    <row r="26" spans="1:12" x14ac:dyDescent="0.25">
      <c r="A26" s="5" t="s">
        <v>49</v>
      </c>
      <c r="C26" s="8"/>
      <c r="D26"/>
    </row>
    <row r="27" spans="1:12" x14ac:dyDescent="0.25">
      <c r="A27" s="5" t="s">
        <v>50</v>
      </c>
      <c r="C27" s="8"/>
      <c r="D27"/>
    </row>
    <row r="28" spans="1:12" x14ac:dyDescent="0.25">
      <c r="A28" s="5" t="s">
        <v>51</v>
      </c>
      <c r="C28" s="8"/>
      <c r="D28"/>
    </row>
    <row r="29" spans="1:12" x14ac:dyDescent="0.25">
      <c r="A29" s="5" t="s">
        <v>52</v>
      </c>
      <c r="C29" s="8"/>
      <c r="D29"/>
    </row>
  </sheetData>
  <mergeCells count="9">
    <mergeCell ref="A9:A10"/>
    <mergeCell ref="A11:L11"/>
    <mergeCell ref="C20:L20"/>
    <mergeCell ref="B9:B10"/>
    <mergeCell ref="C9:D9"/>
    <mergeCell ref="E9:E10"/>
    <mergeCell ref="F9:G9"/>
    <mergeCell ref="H9:I9"/>
    <mergeCell ref="J9:L9"/>
  </mergeCells>
  <hyperlinks>
    <hyperlink ref="L3" r:id="rId1" display="https://www.esa63.ru/"/>
  </hyperlinks>
  <pageMargins left="0.19685039370078741" right="0.19685039370078741" top="0.39370078740157483" bottom="0.39370078740157483" header="0.31496062992125984" footer="0.31496062992125984"/>
  <pageSetup paperSize="9" scale="69" orientation="landscape" r:id="rId2"/>
  <ignoredErrors>
    <ignoredError sqref="A12:A19" numberStoredAsText="1"/>
  </ignoredErrors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6"/>
  <sheetViews>
    <sheetView view="pageBreakPreview" zoomScaleNormal="100" zoomScaleSheetLayoutView="100" workbookViewId="0">
      <selection activeCell="A26" sqref="A26"/>
    </sheetView>
  </sheetViews>
  <sheetFormatPr defaultRowHeight="15" x14ac:dyDescent="0.25"/>
  <cols>
    <col min="1" max="1" width="65.85546875" customWidth="1"/>
    <col min="2" max="2" width="12.7109375" customWidth="1"/>
    <col min="3" max="3" width="12.7109375" style="8" customWidth="1"/>
    <col min="4" max="4" width="15.7109375" customWidth="1"/>
    <col min="5" max="6" width="13.7109375" customWidth="1"/>
    <col min="7" max="8" width="12.7109375" customWidth="1"/>
    <col min="9" max="11" width="15.7109375" customWidth="1"/>
  </cols>
  <sheetData>
    <row r="2" spans="1:11" ht="15.75" x14ac:dyDescent="0.25">
      <c r="K2" s="2" t="s">
        <v>482</v>
      </c>
    </row>
    <row r="3" spans="1:11" ht="15.75" x14ac:dyDescent="0.25">
      <c r="J3" s="2"/>
      <c r="K3" s="2" t="s">
        <v>538</v>
      </c>
    </row>
    <row r="4" spans="1:11" ht="15.75" x14ac:dyDescent="0.25">
      <c r="K4" s="2" t="s">
        <v>526</v>
      </c>
    </row>
    <row r="5" spans="1:11" ht="15.75" x14ac:dyDescent="0.25">
      <c r="I5" s="2"/>
      <c r="K5" s="2" t="s">
        <v>483</v>
      </c>
    </row>
    <row r="6" spans="1:11" ht="15.75" x14ac:dyDescent="0.25">
      <c r="K6" s="3" t="s">
        <v>1</v>
      </c>
    </row>
    <row r="7" spans="1:11" ht="15.75" x14ac:dyDescent="0.25">
      <c r="K7" s="2" t="s">
        <v>540</v>
      </c>
    </row>
    <row r="8" spans="1:11" x14ac:dyDescent="0.25">
      <c r="K8" s="7"/>
    </row>
    <row r="9" spans="1:11" ht="20.25" customHeight="1" x14ac:dyDescent="0.25">
      <c r="A9" s="151" t="s">
        <v>2</v>
      </c>
      <c r="B9" s="151" t="s">
        <v>539</v>
      </c>
      <c r="C9" s="151"/>
      <c r="D9" s="151" t="s">
        <v>3</v>
      </c>
      <c r="E9" s="151" t="s">
        <v>4</v>
      </c>
      <c r="F9" s="151"/>
      <c r="G9" s="151" t="s">
        <v>237</v>
      </c>
      <c r="H9" s="151"/>
      <c r="I9" s="151" t="s">
        <v>5</v>
      </c>
      <c r="J9" s="151"/>
      <c r="K9" s="151"/>
    </row>
    <row r="10" spans="1:11" ht="31.5" x14ac:dyDescent="0.25">
      <c r="A10" s="151"/>
      <c r="B10" s="56" t="s">
        <v>262</v>
      </c>
      <c r="C10" s="54" t="s">
        <v>178</v>
      </c>
      <c r="D10" s="151"/>
      <c r="E10" s="57" t="s">
        <v>180</v>
      </c>
      <c r="F10" s="58" t="s">
        <v>6</v>
      </c>
      <c r="G10" s="57" t="s">
        <v>7</v>
      </c>
      <c r="H10" s="57" t="s">
        <v>8</v>
      </c>
      <c r="I10" s="54" t="s">
        <v>199</v>
      </c>
      <c r="J10" s="54" t="s">
        <v>179</v>
      </c>
      <c r="K10" s="54" t="s">
        <v>9</v>
      </c>
    </row>
    <row r="11" spans="1:11" ht="20.100000000000001" customHeight="1" x14ac:dyDescent="0.25">
      <c r="A11" s="146" t="s">
        <v>193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8"/>
    </row>
    <row r="12" spans="1:11" x14ac:dyDescent="0.25">
      <c r="A12" s="9" t="s">
        <v>252</v>
      </c>
      <c r="B12" s="11">
        <v>65</v>
      </c>
      <c r="C12" s="11">
        <f>B12*E12</f>
        <v>184.01499999999999</v>
      </c>
      <c r="D12" s="12" t="s">
        <v>257</v>
      </c>
      <c r="E12" s="13">
        <v>2.831</v>
      </c>
      <c r="F12" s="14">
        <v>0.8</v>
      </c>
      <c r="G12" s="15">
        <f>H12/E12</f>
        <v>353.23207347227128</v>
      </c>
      <c r="H12" s="16">
        <v>1000</v>
      </c>
      <c r="I12" s="17">
        <f>J12*G12</f>
        <v>7064.6414694454252</v>
      </c>
      <c r="J12" s="18">
        <v>20</v>
      </c>
      <c r="K12" s="17">
        <f>I12*E12</f>
        <v>20000</v>
      </c>
    </row>
    <row r="13" spans="1:11" x14ac:dyDescent="0.25">
      <c r="A13" s="9" t="s">
        <v>253</v>
      </c>
      <c r="B13" s="11">
        <v>65</v>
      </c>
      <c r="C13" s="11">
        <f t="shared" ref="C13:C16" si="0">B13*E13</f>
        <v>245.31</v>
      </c>
      <c r="D13" s="12" t="s">
        <v>258</v>
      </c>
      <c r="E13" s="13">
        <v>3.774</v>
      </c>
      <c r="F13" s="14">
        <v>0.8</v>
      </c>
      <c r="G13" s="15">
        <f t="shared" ref="G13:G16" si="1">H13/E13</f>
        <v>264.9708532061473</v>
      </c>
      <c r="H13" s="16">
        <v>1000</v>
      </c>
      <c r="I13" s="17">
        <f t="shared" ref="I13:I16" si="2">J13*G13</f>
        <v>5299.4170641229457</v>
      </c>
      <c r="J13" s="18">
        <v>20</v>
      </c>
      <c r="K13" s="17">
        <f t="shared" ref="K13:K16" si="3">I13*E13</f>
        <v>19999.999999999996</v>
      </c>
    </row>
    <row r="14" spans="1:11" x14ac:dyDescent="0.25">
      <c r="A14" s="9" t="s">
        <v>254</v>
      </c>
      <c r="B14" s="11">
        <v>65</v>
      </c>
      <c r="C14" s="11">
        <f t="shared" si="0"/>
        <v>295.62</v>
      </c>
      <c r="D14" s="12" t="s">
        <v>259</v>
      </c>
      <c r="E14" s="13">
        <v>4.548</v>
      </c>
      <c r="F14" s="14">
        <v>0.8</v>
      </c>
      <c r="G14" s="15">
        <f t="shared" si="1"/>
        <v>219.87686895338609</v>
      </c>
      <c r="H14" s="16">
        <v>1000</v>
      </c>
      <c r="I14" s="17">
        <f t="shared" si="2"/>
        <v>4397.5373790677222</v>
      </c>
      <c r="J14" s="18">
        <v>20</v>
      </c>
      <c r="K14" s="17">
        <f t="shared" si="3"/>
        <v>20000</v>
      </c>
    </row>
    <row r="15" spans="1:11" x14ac:dyDescent="0.25">
      <c r="A15" s="9" t="s">
        <v>255</v>
      </c>
      <c r="B15" s="11">
        <v>65</v>
      </c>
      <c r="C15" s="11">
        <f t="shared" si="0"/>
        <v>462.53999999999996</v>
      </c>
      <c r="D15" s="12" t="s">
        <v>260</v>
      </c>
      <c r="E15" s="13">
        <v>7.1159999999999997</v>
      </c>
      <c r="F15" s="14">
        <v>0.8</v>
      </c>
      <c r="G15" s="15">
        <f t="shared" si="1"/>
        <v>70.264193367060145</v>
      </c>
      <c r="H15" s="16">
        <v>500</v>
      </c>
      <c r="I15" s="17">
        <f t="shared" si="2"/>
        <v>2810.5677346824059</v>
      </c>
      <c r="J15" s="18">
        <v>40</v>
      </c>
      <c r="K15" s="17">
        <f t="shared" si="3"/>
        <v>20000</v>
      </c>
    </row>
    <row r="16" spans="1:11" x14ac:dyDescent="0.25">
      <c r="A16" s="9" t="s">
        <v>256</v>
      </c>
      <c r="B16" s="11">
        <v>65</v>
      </c>
      <c r="C16" s="11">
        <f t="shared" si="0"/>
        <v>570.18000000000006</v>
      </c>
      <c r="D16" s="12" t="s">
        <v>261</v>
      </c>
      <c r="E16" s="13">
        <v>8.7720000000000002</v>
      </c>
      <c r="F16" s="14">
        <v>0.8</v>
      </c>
      <c r="G16" s="15">
        <f t="shared" si="1"/>
        <v>56.999544003647969</v>
      </c>
      <c r="H16" s="16">
        <v>500</v>
      </c>
      <c r="I16" s="17">
        <f t="shared" si="2"/>
        <v>2279.981760145919</v>
      </c>
      <c r="J16" s="18">
        <v>40</v>
      </c>
      <c r="K16" s="17">
        <f t="shared" si="3"/>
        <v>20000.000000000004</v>
      </c>
    </row>
    <row r="17" spans="1:11" s="1" customFormat="1" ht="20.25" customHeight="1" x14ac:dyDescent="0.25">
      <c r="A17" s="59"/>
      <c r="B17" s="149"/>
      <c r="C17" s="149"/>
      <c r="D17" s="149"/>
      <c r="E17" s="149"/>
      <c r="F17" s="149"/>
      <c r="G17" s="149"/>
      <c r="H17" s="149"/>
      <c r="I17" s="149"/>
      <c r="J17" s="149"/>
      <c r="K17" s="150"/>
    </row>
    <row r="19" spans="1:11" x14ac:dyDescent="0.25">
      <c r="A19" s="4" t="s">
        <v>48</v>
      </c>
    </row>
    <row r="20" spans="1:11" x14ac:dyDescent="0.25">
      <c r="A20" s="107" t="s">
        <v>491</v>
      </c>
    </row>
    <row r="21" spans="1:11" x14ac:dyDescent="0.25">
      <c r="A21" s="25" t="s">
        <v>0</v>
      </c>
    </row>
    <row r="22" spans="1:11" x14ac:dyDescent="0.25">
      <c r="A22" s="26" t="s">
        <v>488</v>
      </c>
    </row>
    <row r="23" spans="1:11" x14ac:dyDescent="0.25">
      <c r="A23" s="5" t="s">
        <v>49</v>
      </c>
    </row>
    <row r="24" spans="1:11" x14ac:dyDescent="0.25">
      <c r="A24" s="5" t="s">
        <v>50</v>
      </c>
    </row>
    <row r="25" spans="1:11" x14ac:dyDescent="0.25">
      <c r="A25" s="5" t="s">
        <v>51</v>
      </c>
    </row>
    <row r="26" spans="1:11" x14ac:dyDescent="0.25">
      <c r="A26" s="5" t="s">
        <v>52</v>
      </c>
    </row>
  </sheetData>
  <mergeCells count="8">
    <mergeCell ref="A11:K11"/>
    <mergeCell ref="B17:K17"/>
    <mergeCell ref="A9:A10"/>
    <mergeCell ref="B9:C9"/>
    <mergeCell ref="D9:D10"/>
    <mergeCell ref="E9:F9"/>
    <mergeCell ref="G9:H9"/>
    <mergeCell ref="I9:K9"/>
  </mergeCells>
  <hyperlinks>
    <hyperlink ref="K3" r:id="rId1" display="https://www.esa63.ru/"/>
  </hyperlinks>
  <pageMargins left="0.19685039370078741" right="0.19685039370078741" top="0.39370078740157483" bottom="0.39370078740157483" header="0.31496062992125984" footer="0.31496062992125984"/>
  <pageSetup paperSize="9" scale="69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96"/>
  <sheetViews>
    <sheetView view="pageBreakPreview" zoomScaleNormal="100" zoomScaleSheetLayoutView="100" workbookViewId="0">
      <selection activeCell="C86" sqref="C86"/>
    </sheetView>
  </sheetViews>
  <sheetFormatPr defaultRowHeight="15" x14ac:dyDescent="0.25"/>
  <cols>
    <col min="1" max="1" width="22.7109375" customWidth="1"/>
    <col min="2" max="2" width="41.7109375" customWidth="1"/>
    <col min="3" max="3" width="12.7109375" customWidth="1"/>
    <col min="4" max="4" width="12.7109375" style="8" customWidth="1"/>
    <col min="5" max="5" width="12.7109375" customWidth="1"/>
    <col min="6" max="6" width="16.7109375" customWidth="1"/>
    <col min="7" max="7" width="13.7109375" customWidth="1"/>
    <col min="8" max="9" width="12.7109375" customWidth="1"/>
    <col min="10" max="12" width="15.7109375" customWidth="1"/>
  </cols>
  <sheetData>
    <row r="2" spans="1:12" ht="15.75" x14ac:dyDescent="0.25">
      <c r="L2" s="2" t="s">
        <v>482</v>
      </c>
    </row>
    <row r="3" spans="1:12" ht="15.75" x14ac:dyDescent="0.25">
      <c r="C3" s="8"/>
      <c r="D3"/>
      <c r="K3" s="2"/>
      <c r="L3" s="2" t="s">
        <v>538</v>
      </c>
    </row>
    <row r="4" spans="1:12" ht="15.75" x14ac:dyDescent="0.25">
      <c r="L4" s="2" t="s">
        <v>526</v>
      </c>
    </row>
    <row r="5" spans="1:12" ht="15.75" x14ac:dyDescent="0.25">
      <c r="J5" s="2"/>
      <c r="L5" s="2" t="s">
        <v>483</v>
      </c>
    </row>
    <row r="6" spans="1:12" ht="15.75" x14ac:dyDescent="0.25">
      <c r="L6" s="3" t="s">
        <v>1</v>
      </c>
    </row>
    <row r="7" spans="1:12" ht="15.75" x14ac:dyDescent="0.25">
      <c r="L7" s="2" t="s">
        <v>540</v>
      </c>
    </row>
    <row r="8" spans="1:12" x14ac:dyDescent="0.25">
      <c r="L8" s="7"/>
    </row>
    <row r="9" spans="1:12" ht="20.25" customHeight="1" x14ac:dyDescent="0.25">
      <c r="A9" s="158" t="s">
        <v>263</v>
      </c>
      <c r="B9" s="158" t="s">
        <v>2</v>
      </c>
      <c r="C9" s="158" t="s">
        <v>539</v>
      </c>
      <c r="D9" s="158"/>
      <c r="E9" s="158" t="s">
        <v>53</v>
      </c>
      <c r="F9" s="156" t="s">
        <v>196</v>
      </c>
      <c r="G9" s="154" t="s">
        <v>180</v>
      </c>
      <c r="H9" s="158" t="s">
        <v>237</v>
      </c>
      <c r="I9" s="158"/>
      <c r="J9" s="158" t="s">
        <v>5</v>
      </c>
      <c r="K9" s="158"/>
      <c r="L9" s="158"/>
    </row>
    <row r="10" spans="1:12" ht="31.5" x14ac:dyDescent="0.25">
      <c r="A10" s="158"/>
      <c r="B10" s="158"/>
      <c r="C10" s="37" t="s">
        <v>178</v>
      </c>
      <c r="D10" s="38" t="s">
        <v>195</v>
      </c>
      <c r="E10" s="158"/>
      <c r="F10" s="157"/>
      <c r="G10" s="155"/>
      <c r="H10" s="39" t="s">
        <v>7</v>
      </c>
      <c r="I10" s="39" t="s">
        <v>8</v>
      </c>
      <c r="J10" s="38" t="s">
        <v>199</v>
      </c>
      <c r="K10" s="38" t="s">
        <v>179</v>
      </c>
      <c r="L10" s="38" t="s">
        <v>9</v>
      </c>
    </row>
    <row r="11" spans="1:12" ht="20.100000000000001" customHeight="1" x14ac:dyDescent="0.25">
      <c r="A11" s="159" t="s">
        <v>194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60"/>
    </row>
    <row r="12" spans="1:12" x14ac:dyDescent="0.25">
      <c r="A12" s="68" t="s">
        <v>357</v>
      </c>
      <c r="B12" s="9" t="s">
        <v>54</v>
      </c>
      <c r="C12" s="10">
        <v>820</v>
      </c>
      <c r="D12" s="11">
        <f t="shared" ref="D12:D29" si="0">C12/E12*1000</f>
        <v>207.59493670886076</v>
      </c>
      <c r="E12" s="12">
        <v>3950</v>
      </c>
      <c r="F12" s="13" t="s">
        <v>55</v>
      </c>
      <c r="G12" s="14">
        <v>25</v>
      </c>
      <c r="H12" s="15">
        <v>70</v>
      </c>
      <c r="I12" s="16">
        <f>G12*H12</f>
        <v>1750</v>
      </c>
      <c r="J12" s="17">
        <f>K12*H12</f>
        <v>840</v>
      </c>
      <c r="K12" s="18">
        <v>12</v>
      </c>
      <c r="L12" s="17">
        <f>J12*G12</f>
        <v>21000</v>
      </c>
    </row>
    <row r="13" spans="1:12" x14ac:dyDescent="0.25">
      <c r="A13" s="68" t="s">
        <v>358</v>
      </c>
      <c r="B13" s="9" t="s">
        <v>56</v>
      </c>
      <c r="C13" s="10">
        <v>1174</v>
      </c>
      <c r="D13" s="11">
        <f t="shared" si="0"/>
        <v>297.21518987341773</v>
      </c>
      <c r="E13" s="12">
        <v>3950</v>
      </c>
      <c r="F13" s="13" t="s">
        <v>57</v>
      </c>
      <c r="G13" s="14">
        <v>35.840000000000003</v>
      </c>
      <c r="H13" s="15">
        <v>40</v>
      </c>
      <c r="I13" s="16">
        <f t="shared" ref="I13:I18" si="1">G13*H13</f>
        <v>1433.6000000000001</v>
      </c>
      <c r="J13" s="17">
        <f t="shared" ref="J13:J18" si="2">K13*H13</f>
        <v>480</v>
      </c>
      <c r="K13" s="18">
        <v>12</v>
      </c>
      <c r="L13" s="17">
        <f t="shared" ref="L13:L45" si="3">J13*G13</f>
        <v>17203.2</v>
      </c>
    </row>
    <row r="14" spans="1:12" x14ac:dyDescent="0.25">
      <c r="A14" s="68" t="s">
        <v>359</v>
      </c>
      <c r="B14" s="9" t="s">
        <v>58</v>
      </c>
      <c r="C14" s="10">
        <v>2042</v>
      </c>
      <c r="D14" s="11">
        <f t="shared" si="0"/>
        <v>516.96202531645577</v>
      </c>
      <c r="E14" s="12">
        <v>3950</v>
      </c>
      <c r="F14" s="13" t="s">
        <v>59</v>
      </c>
      <c r="G14" s="14">
        <v>62.6</v>
      </c>
      <c r="H14" s="15">
        <v>20</v>
      </c>
      <c r="I14" s="16">
        <f t="shared" si="1"/>
        <v>1252</v>
      </c>
      <c r="J14" s="17">
        <f t="shared" si="2"/>
        <v>280</v>
      </c>
      <c r="K14" s="18">
        <v>14</v>
      </c>
      <c r="L14" s="17">
        <f t="shared" si="3"/>
        <v>17528</v>
      </c>
    </row>
    <row r="15" spans="1:12" x14ac:dyDescent="0.25">
      <c r="A15" s="68" t="s">
        <v>360</v>
      </c>
      <c r="B15" s="9" t="s">
        <v>60</v>
      </c>
      <c r="C15" s="10">
        <v>714</v>
      </c>
      <c r="D15" s="11">
        <f t="shared" si="0"/>
        <v>180.75949367088606</v>
      </c>
      <c r="E15" s="12">
        <v>3950</v>
      </c>
      <c r="F15" s="13" t="s">
        <v>61</v>
      </c>
      <c r="G15" s="14">
        <v>21.9</v>
      </c>
      <c r="H15" s="15">
        <v>70</v>
      </c>
      <c r="I15" s="16">
        <f t="shared" si="1"/>
        <v>1533</v>
      </c>
      <c r="J15" s="17">
        <f t="shared" si="2"/>
        <v>840</v>
      </c>
      <c r="K15" s="18">
        <v>12</v>
      </c>
      <c r="L15" s="17">
        <f t="shared" si="3"/>
        <v>18396</v>
      </c>
    </row>
    <row r="16" spans="1:12" x14ac:dyDescent="0.25">
      <c r="A16" s="68" t="s">
        <v>361</v>
      </c>
      <c r="B16" s="9" t="s">
        <v>62</v>
      </c>
      <c r="C16" s="10">
        <v>1095</v>
      </c>
      <c r="D16" s="11">
        <f t="shared" si="0"/>
        <v>277.21518987341773</v>
      </c>
      <c r="E16" s="12">
        <v>3950</v>
      </c>
      <c r="F16" s="13" t="s">
        <v>63</v>
      </c>
      <c r="G16" s="14">
        <v>34.700000000000003</v>
      </c>
      <c r="H16" s="15">
        <v>40</v>
      </c>
      <c r="I16" s="16">
        <f t="shared" si="1"/>
        <v>1388</v>
      </c>
      <c r="J16" s="17">
        <f t="shared" si="2"/>
        <v>480</v>
      </c>
      <c r="K16" s="18">
        <v>12</v>
      </c>
      <c r="L16" s="17">
        <f t="shared" si="3"/>
        <v>16656</v>
      </c>
    </row>
    <row r="17" spans="1:12" x14ac:dyDescent="0.25">
      <c r="A17" s="68" t="s">
        <v>362</v>
      </c>
      <c r="B17" s="9" t="s">
        <v>64</v>
      </c>
      <c r="C17" s="10">
        <v>563</v>
      </c>
      <c r="D17" s="11">
        <f t="shared" si="0"/>
        <v>142.53164556962025</v>
      </c>
      <c r="E17" s="12">
        <v>3950</v>
      </c>
      <c r="F17" s="13" t="s">
        <v>65</v>
      </c>
      <c r="G17" s="14">
        <v>17.8</v>
      </c>
      <c r="H17" s="15">
        <v>70</v>
      </c>
      <c r="I17" s="16">
        <f t="shared" si="1"/>
        <v>1246</v>
      </c>
      <c r="J17" s="17">
        <f t="shared" si="2"/>
        <v>840</v>
      </c>
      <c r="K17" s="18">
        <v>12</v>
      </c>
      <c r="L17" s="17">
        <f t="shared" si="3"/>
        <v>14952</v>
      </c>
    </row>
    <row r="18" spans="1:12" x14ac:dyDescent="0.25">
      <c r="A18" s="68" t="s">
        <v>363</v>
      </c>
      <c r="B18" s="9" t="s">
        <v>66</v>
      </c>
      <c r="C18" s="10">
        <v>911</v>
      </c>
      <c r="D18" s="11">
        <f t="shared" si="0"/>
        <v>230.63291139240508</v>
      </c>
      <c r="E18" s="12">
        <v>3950</v>
      </c>
      <c r="F18" s="13" t="s">
        <v>67</v>
      </c>
      <c r="G18" s="14">
        <v>27.6</v>
      </c>
      <c r="H18" s="15">
        <v>40</v>
      </c>
      <c r="I18" s="16">
        <f t="shared" si="1"/>
        <v>1104</v>
      </c>
      <c r="J18" s="17">
        <f t="shared" si="2"/>
        <v>480</v>
      </c>
      <c r="K18" s="18">
        <v>12</v>
      </c>
      <c r="L18" s="17">
        <f t="shared" si="3"/>
        <v>13248</v>
      </c>
    </row>
    <row r="19" spans="1:12" x14ac:dyDescent="0.25">
      <c r="A19" s="68" t="s">
        <v>364</v>
      </c>
      <c r="B19" s="9" t="s">
        <v>68</v>
      </c>
      <c r="C19" s="10">
        <v>2958</v>
      </c>
      <c r="D19" s="11">
        <f t="shared" si="0"/>
        <v>591.6</v>
      </c>
      <c r="E19" s="12">
        <v>5000</v>
      </c>
      <c r="F19" s="13" t="s">
        <v>59</v>
      </c>
      <c r="G19" s="14">
        <v>94</v>
      </c>
      <c r="H19" s="15" t="s">
        <v>69</v>
      </c>
      <c r="I19" s="41" t="s">
        <v>70</v>
      </c>
      <c r="J19" s="17">
        <v>220</v>
      </c>
      <c r="K19" s="18" t="s">
        <v>69</v>
      </c>
      <c r="L19" s="17">
        <f t="shared" si="3"/>
        <v>20680</v>
      </c>
    </row>
    <row r="20" spans="1:12" x14ac:dyDescent="0.25">
      <c r="A20" s="68" t="s">
        <v>365</v>
      </c>
      <c r="B20" s="9" t="s">
        <v>71</v>
      </c>
      <c r="C20" s="10">
        <v>4406</v>
      </c>
      <c r="D20" s="11">
        <f t="shared" si="0"/>
        <v>881.19999999999993</v>
      </c>
      <c r="E20" s="12">
        <v>5000</v>
      </c>
      <c r="F20" s="13" t="s">
        <v>72</v>
      </c>
      <c r="G20" s="14">
        <v>113</v>
      </c>
      <c r="H20" s="15" t="s">
        <v>69</v>
      </c>
      <c r="I20" s="41" t="s">
        <v>70</v>
      </c>
      <c r="J20" s="17">
        <v>142</v>
      </c>
      <c r="K20" s="18" t="s">
        <v>69</v>
      </c>
      <c r="L20" s="17">
        <f t="shared" si="3"/>
        <v>16046</v>
      </c>
    </row>
    <row r="21" spans="1:12" x14ac:dyDescent="0.25">
      <c r="A21" s="68" t="s">
        <v>366</v>
      </c>
      <c r="B21" s="9" t="s">
        <v>73</v>
      </c>
      <c r="C21" s="10">
        <v>5458</v>
      </c>
      <c r="D21" s="11">
        <f t="shared" si="0"/>
        <v>1091.5999999999999</v>
      </c>
      <c r="E21" s="12">
        <v>5000</v>
      </c>
      <c r="F21" s="13" t="s">
        <v>74</v>
      </c>
      <c r="G21" s="14">
        <v>145</v>
      </c>
      <c r="H21" s="15" t="s">
        <v>69</v>
      </c>
      <c r="I21" s="41" t="s">
        <v>70</v>
      </c>
      <c r="J21" s="17">
        <v>104</v>
      </c>
      <c r="K21" s="18" t="s">
        <v>69</v>
      </c>
      <c r="L21" s="17">
        <f>J21*G21</f>
        <v>15080</v>
      </c>
    </row>
    <row r="22" spans="1:12" x14ac:dyDescent="0.25">
      <c r="A22" s="68" t="s">
        <v>367</v>
      </c>
      <c r="B22" s="9" t="s">
        <v>75</v>
      </c>
      <c r="C22" s="10">
        <v>7659</v>
      </c>
      <c r="D22" s="11">
        <f t="shared" si="0"/>
        <v>1531.8</v>
      </c>
      <c r="E22" s="12">
        <v>5000</v>
      </c>
      <c r="F22" s="13" t="s">
        <v>76</v>
      </c>
      <c r="G22" s="14">
        <v>203.5</v>
      </c>
      <c r="H22" s="15" t="s">
        <v>69</v>
      </c>
      <c r="I22" s="41" t="s">
        <v>70</v>
      </c>
      <c r="J22" s="17">
        <v>76</v>
      </c>
      <c r="K22" s="18" t="s">
        <v>69</v>
      </c>
      <c r="L22" s="17">
        <f t="shared" si="3"/>
        <v>15466</v>
      </c>
    </row>
    <row r="23" spans="1:12" x14ac:dyDescent="0.25">
      <c r="A23" s="68" t="s">
        <v>368</v>
      </c>
      <c r="B23" s="9" t="s">
        <v>77</v>
      </c>
      <c r="C23" s="10">
        <v>9729</v>
      </c>
      <c r="D23" s="11">
        <f t="shared" si="0"/>
        <v>1945.8</v>
      </c>
      <c r="E23" s="12">
        <v>5000</v>
      </c>
      <c r="F23" s="13" t="s">
        <v>78</v>
      </c>
      <c r="G23" s="14">
        <v>250</v>
      </c>
      <c r="H23" s="15" t="s">
        <v>69</v>
      </c>
      <c r="I23" s="41" t="s">
        <v>70</v>
      </c>
      <c r="J23" s="17">
        <v>60</v>
      </c>
      <c r="K23" s="18" t="s">
        <v>69</v>
      </c>
      <c r="L23" s="17">
        <f t="shared" si="3"/>
        <v>15000</v>
      </c>
    </row>
    <row r="24" spans="1:12" x14ac:dyDescent="0.25">
      <c r="A24" s="68" t="s">
        <v>369</v>
      </c>
      <c r="B24" s="9" t="s">
        <v>79</v>
      </c>
      <c r="C24" s="10">
        <v>14804</v>
      </c>
      <c r="D24" s="11">
        <f t="shared" si="0"/>
        <v>2960.7999999999997</v>
      </c>
      <c r="E24" s="12">
        <v>5000</v>
      </c>
      <c r="F24" s="13" t="s">
        <v>80</v>
      </c>
      <c r="G24" s="14">
        <v>388.8</v>
      </c>
      <c r="H24" s="15" t="s">
        <v>69</v>
      </c>
      <c r="I24" s="41" t="s">
        <v>70</v>
      </c>
      <c r="J24" s="17">
        <v>40</v>
      </c>
      <c r="K24" s="18" t="s">
        <v>69</v>
      </c>
      <c r="L24" s="17">
        <f t="shared" si="3"/>
        <v>15552</v>
      </c>
    </row>
    <row r="25" spans="1:12" x14ac:dyDescent="0.25">
      <c r="A25" s="68" t="s">
        <v>370</v>
      </c>
      <c r="B25" s="9" t="s">
        <v>81</v>
      </c>
      <c r="C25" s="10">
        <v>2326</v>
      </c>
      <c r="D25" s="11">
        <f t="shared" si="0"/>
        <v>465.2</v>
      </c>
      <c r="E25" s="12">
        <v>5000</v>
      </c>
      <c r="F25" s="13" t="s">
        <v>82</v>
      </c>
      <c r="G25" s="14">
        <v>70</v>
      </c>
      <c r="H25" s="15" t="s">
        <v>69</v>
      </c>
      <c r="I25" s="41" t="s">
        <v>70</v>
      </c>
      <c r="J25" s="17">
        <v>230</v>
      </c>
      <c r="K25" s="18" t="s">
        <v>69</v>
      </c>
      <c r="L25" s="17">
        <f t="shared" si="3"/>
        <v>16100</v>
      </c>
    </row>
    <row r="26" spans="1:12" x14ac:dyDescent="0.25">
      <c r="A26" s="68" t="s">
        <v>371</v>
      </c>
      <c r="B26" s="9" t="s">
        <v>83</v>
      </c>
      <c r="C26" s="10">
        <v>3235</v>
      </c>
      <c r="D26" s="11">
        <f t="shared" si="0"/>
        <v>647</v>
      </c>
      <c r="E26" s="12">
        <v>5000</v>
      </c>
      <c r="F26" s="13" t="s">
        <v>84</v>
      </c>
      <c r="G26" s="14">
        <v>101</v>
      </c>
      <c r="H26" s="15" t="s">
        <v>69</v>
      </c>
      <c r="I26" s="41" t="s">
        <v>70</v>
      </c>
      <c r="J26" s="17">
        <v>160</v>
      </c>
      <c r="K26" s="18" t="s">
        <v>69</v>
      </c>
      <c r="L26" s="17">
        <f t="shared" si="3"/>
        <v>16160</v>
      </c>
    </row>
    <row r="27" spans="1:12" x14ac:dyDescent="0.25">
      <c r="A27" s="68" t="s">
        <v>372</v>
      </c>
      <c r="B27" s="9" t="s">
        <v>85</v>
      </c>
      <c r="C27" s="10">
        <v>4253</v>
      </c>
      <c r="D27" s="11">
        <f t="shared" si="0"/>
        <v>850.6</v>
      </c>
      <c r="E27" s="12">
        <v>5000</v>
      </c>
      <c r="F27" s="13" t="s">
        <v>86</v>
      </c>
      <c r="G27" s="14">
        <v>120</v>
      </c>
      <c r="H27" s="15" t="s">
        <v>69</v>
      </c>
      <c r="I27" s="41" t="s">
        <v>70</v>
      </c>
      <c r="J27" s="17">
        <v>126</v>
      </c>
      <c r="K27" s="18" t="s">
        <v>69</v>
      </c>
      <c r="L27" s="17">
        <f t="shared" si="3"/>
        <v>15120</v>
      </c>
    </row>
    <row r="28" spans="1:12" x14ac:dyDescent="0.25">
      <c r="A28" s="68" t="s">
        <v>373</v>
      </c>
      <c r="B28" s="9" t="s">
        <v>87</v>
      </c>
      <c r="C28" s="10">
        <v>10121</v>
      </c>
      <c r="D28" s="11">
        <f t="shared" si="0"/>
        <v>2024.2</v>
      </c>
      <c r="E28" s="12">
        <v>5000</v>
      </c>
      <c r="F28" s="52" t="s">
        <v>88</v>
      </c>
      <c r="G28" s="14">
        <v>207</v>
      </c>
      <c r="H28" s="15" t="s">
        <v>69</v>
      </c>
      <c r="I28" s="41" t="s">
        <v>70</v>
      </c>
      <c r="J28" s="17">
        <v>60</v>
      </c>
      <c r="K28" s="18" t="s">
        <v>69</v>
      </c>
      <c r="L28" s="17">
        <f t="shared" si="3"/>
        <v>12420</v>
      </c>
    </row>
    <row r="29" spans="1:12" x14ac:dyDescent="0.25">
      <c r="A29" s="68" t="s">
        <v>374</v>
      </c>
      <c r="B29" s="9" t="s">
        <v>89</v>
      </c>
      <c r="C29" s="10">
        <v>12672</v>
      </c>
      <c r="D29" s="11">
        <f t="shared" si="0"/>
        <v>2534.4</v>
      </c>
      <c r="E29" s="12">
        <v>5000</v>
      </c>
      <c r="F29" s="13" t="s">
        <v>90</v>
      </c>
      <c r="G29" s="14">
        <v>351.5</v>
      </c>
      <c r="H29" s="15" t="s">
        <v>69</v>
      </c>
      <c r="I29" s="41" t="s">
        <v>70</v>
      </c>
      <c r="J29" s="17">
        <v>40</v>
      </c>
      <c r="K29" s="18" t="s">
        <v>69</v>
      </c>
      <c r="L29" s="17">
        <f t="shared" si="3"/>
        <v>14060</v>
      </c>
    </row>
    <row r="30" spans="1:12" ht="20.100000000000001" customHeight="1" x14ac:dyDescent="0.25">
      <c r="A30" s="159" t="s">
        <v>197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60"/>
    </row>
    <row r="31" spans="1:12" x14ac:dyDescent="0.25">
      <c r="A31" s="68" t="s">
        <v>375</v>
      </c>
      <c r="B31" s="9" t="s">
        <v>91</v>
      </c>
      <c r="C31" s="10">
        <v>1360</v>
      </c>
      <c r="D31" s="11">
        <f t="shared" ref="D31:D45" si="4">C31/E31*1000</f>
        <v>344.30379746835445</v>
      </c>
      <c r="E31" s="12">
        <v>3950</v>
      </c>
      <c r="F31" s="13" t="s">
        <v>92</v>
      </c>
      <c r="G31" s="14">
        <v>41</v>
      </c>
      <c r="H31" s="15">
        <v>50</v>
      </c>
      <c r="I31" s="16">
        <f t="shared" ref="I31:I36" si="5">G31*H31</f>
        <v>2050</v>
      </c>
      <c r="J31" s="17">
        <f t="shared" ref="J31:J36" si="6">K31*H31</f>
        <v>550</v>
      </c>
      <c r="K31" s="18">
        <v>11</v>
      </c>
      <c r="L31" s="17">
        <f t="shared" si="3"/>
        <v>22550</v>
      </c>
    </row>
    <row r="32" spans="1:12" x14ac:dyDescent="0.25">
      <c r="A32" s="68" t="s">
        <v>376</v>
      </c>
      <c r="B32" s="9" t="s">
        <v>93</v>
      </c>
      <c r="C32" s="10">
        <v>2196</v>
      </c>
      <c r="D32" s="11">
        <f t="shared" si="4"/>
        <v>555.94936708860769</v>
      </c>
      <c r="E32" s="12">
        <v>3950</v>
      </c>
      <c r="F32" s="13" t="s">
        <v>94</v>
      </c>
      <c r="G32" s="14">
        <v>66</v>
      </c>
      <c r="H32" s="15">
        <v>30</v>
      </c>
      <c r="I32" s="16">
        <f t="shared" si="5"/>
        <v>1980</v>
      </c>
      <c r="J32" s="17">
        <f t="shared" si="6"/>
        <v>300</v>
      </c>
      <c r="K32" s="18">
        <v>10</v>
      </c>
      <c r="L32" s="17">
        <f t="shared" si="3"/>
        <v>19800</v>
      </c>
    </row>
    <row r="33" spans="1:12" x14ac:dyDescent="0.25">
      <c r="A33" s="68" t="s">
        <v>377</v>
      </c>
      <c r="B33" s="9" t="s">
        <v>95</v>
      </c>
      <c r="C33" s="10">
        <v>1554</v>
      </c>
      <c r="D33" s="11">
        <f t="shared" si="4"/>
        <v>393.41772151898738</v>
      </c>
      <c r="E33" s="12">
        <v>3950</v>
      </c>
      <c r="F33" s="13" t="s">
        <v>96</v>
      </c>
      <c r="G33" s="14">
        <v>43.83</v>
      </c>
      <c r="H33" s="15">
        <v>55</v>
      </c>
      <c r="I33" s="16">
        <f t="shared" si="5"/>
        <v>2410.65</v>
      </c>
      <c r="J33" s="17">
        <f t="shared" si="6"/>
        <v>495</v>
      </c>
      <c r="K33" s="18">
        <v>9</v>
      </c>
      <c r="L33" s="17">
        <f t="shared" si="3"/>
        <v>21695.85</v>
      </c>
    </row>
    <row r="34" spans="1:12" x14ac:dyDescent="0.25">
      <c r="A34" s="68" t="s">
        <v>378</v>
      </c>
      <c r="B34" s="9" t="s">
        <v>97</v>
      </c>
      <c r="C34" s="10">
        <v>2513</v>
      </c>
      <c r="D34" s="11">
        <f t="shared" si="4"/>
        <v>636.20253164556959</v>
      </c>
      <c r="E34" s="12">
        <v>3950</v>
      </c>
      <c r="F34" s="13" t="s">
        <v>98</v>
      </c>
      <c r="G34" s="14">
        <v>77.8</v>
      </c>
      <c r="H34" s="15">
        <v>30</v>
      </c>
      <c r="I34" s="16">
        <f t="shared" si="5"/>
        <v>2334</v>
      </c>
      <c r="J34" s="17">
        <f>K34*H34</f>
        <v>270</v>
      </c>
      <c r="K34" s="18">
        <v>9</v>
      </c>
      <c r="L34" s="17">
        <f t="shared" si="3"/>
        <v>21006</v>
      </c>
    </row>
    <row r="35" spans="1:12" x14ac:dyDescent="0.25">
      <c r="A35" s="68" t="s">
        <v>379</v>
      </c>
      <c r="B35" s="9" t="s">
        <v>99</v>
      </c>
      <c r="C35" s="10">
        <v>1584</v>
      </c>
      <c r="D35" s="11">
        <f t="shared" si="4"/>
        <v>401.01265822784808</v>
      </c>
      <c r="E35" s="12">
        <v>3950</v>
      </c>
      <c r="F35" s="13" t="s">
        <v>100</v>
      </c>
      <c r="G35" s="14">
        <v>45.7</v>
      </c>
      <c r="H35" s="15">
        <v>48</v>
      </c>
      <c r="I35" s="16">
        <f t="shared" si="5"/>
        <v>2193.6000000000004</v>
      </c>
      <c r="J35" s="17">
        <f t="shared" si="6"/>
        <v>432</v>
      </c>
      <c r="K35" s="18">
        <v>9</v>
      </c>
      <c r="L35" s="17">
        <f t="shared" si="3"/>
        <v>19742.400000000001</v>
      </c>
    </row>
    <row r="36" spans="1:12" x14ac:dyDescent="0.25">
      <c r="A36" s="68" t="s">
        <v>380</v>
      </c>
      <c r="B36" s="9" t="s">
        <v>101</v>
      </c>
      <c r="C36" s="10">
        <v>2799</v>
      </c>
      <c r="D36" s="11">
        <f t="shared" si="4"/>
        <v>708.60759493670889</v>
      </c>
      <c r="E36" s="12">
        <v>3950</v>
      </c>
      <c r="F36" s="13" t="s">
        <v>102</v>
      </c>
      <c r="G36" s="14">
        <v>83</v>
      </c>
      <c r="H36" s="15">
        <v>27</v>
      </c>
      <c r="I36" s="16">
        <f t="shared" si="5"/>
        <v>2241</v>
      </c>
      <c r="J36" s="17">
        <f t="shared" si="6"/>
        <v>243</v>
      </c>
      <c r="K36" s="18">
        <v>9</v>
      </c>
      <c r="L36" s="17">
        <f t="shared" si="3"/>
        <v>20169</v>
      </c>
    </row>
    <row r="37" spans="1:12" x14ac:dyDescent="0.25">
      <c r="A37" s="68" t="s">
        <v>381</v>
      </c>
      <c r="B37" s="9" t="s">
        <v>103</v>
      </c>
      <c r="C37" s="10">
        <v>4061</v>
      </c>
      <c r="D37" s="11">
        <f t="shared" si="4"/>
        <v>812.2</v>
      </c>
      <c r="E37" s="12">
        <v>5000</v>
      </c>
      <c r="F37" s="13" t="s">
        <v>104</v>
      </c>
      <c r="G37" s="14">
        <v>114</v>
      </c>
      <c r="H37" s="15" t="s">
        <v>69</v>
      </c>
      <c r="I37" s="41" t="s">
        <v>70</v>
      </c>
      <c r="J37" s="17">
        <v>160</v>
      </c>
      <c r="K37" s="18" t="s">
        <v>69</v>
      </c>
      <c r="L37" s="17">
        <f t="shared" si="3"/>
        <v>18240</v>
      </c>
    </row>
    <row r="38" spans="1:12" x14ac:dyDescent="0.25">
      <c r="A38" s="68" t="s">
        <v>382</v>
      </c>
      <c r="B38" s="9" t="s">
        <v>105</v>
      </c>
      <c r="C38" s="10">
        <v>5642</v>
      </c>
      <c r="D38" s="11">
        <f t="shared" si="4"/>
        <v>1128.4000000000001</v>
      </c>
      <c r="E38" s="12">
        <v>5000</v>
      </c>
      <c r="F38" s="13" t="s">
        <v>106</v>
      </c>
      <c r="G38" s="14">
        <v>142</v>
      </c>
      <c r="H38" s="15" t="s">
        <v>69</v>
      </c>
      <c r="I38" s="41" t="s">
        <v>70</v>
      </c>
      <c r="J38" s="17">
        <v>110</v>
      </c>
      <c r="K38" s="18" t="s">
        <v>69</v>
      </c>
      <c r="L38" s="17">
        <f t="shared" si="3"/>
        <v>15620</v>
      </c>
    </row>
    <row r="39" spans="1:12" x14ac:dyDescent="0.25">
      <c r="A39" s="68" t="s">
        <v>383</v>
      </c>
      <c r="B39" s="9" t="s">
        <v>107</v>
      </c>
      <c r="C39" s="10">
        <v>7433</v>
      </c>
      <c r="D39" s="11">
        <f t="shared" si="4"/>
        <v>1486.6</v>
      </c>
      <c r="E39" s="12">
        <v>5000</v>
      </c>
      <c r="F39" s="13" t="s">
        <v>108</v>
      </c>
      <c r="G39" s="14">
        <v>230.4</v>
      </c>
      <c r="H39" s="15" t="s">
        <v>69</v>
      </c>
      <c r="I39" s="41" t="s">
        <v>70</v>
      </c>
      <c r="J39" s="17">
        <v>80</v>
      </c>
      <c r="K39" s="18" t="s">
        <v>69</v>
      </c>
      <c r="L39" s="17">
        <f t="shared" si="3"/>
        <v>18432</v>
      </c>
    </row>
    <row r="40" spans="1:12" x14ac:dyDescent="0.25">
      <c r="A40" s="68" t="s">
        <v>384</v>
      </c>
      <c r="B40" s="9" t="s">
        <v>109</v>
      </c>
      <c r="C40" s="10">
        <v>12462</v>
      </c>
      <c r="D40" s="11">
        <f t="shared" si="4"/>
        <v>2492.4</v>
      </c>
      <c r="E40" s="12">
        <v>5000</v>
      </c>
      <c r="F40" s="13" t="s">
        <v>110</v>
      </c>
      <c r="G40" s="14">
        <v>376.7</v>
      </c>
      <c r="H40" s="15" t="s">
        <v>69</v>
      </c>
      <c r="I40" s="41" t="s">
        <v>70</v>
      </c>
      <c r="J40" s="17">
        <v>44</v>
      </c>
      <c r="K40" s="18" t="s">
        <v>69</v>
      </c>
      <c r="L40" s="17">
        <f t="shared" si="3"/>
        <v>16574.8</v>
      </c>
    </row>
    <row r="41" spans="1:12" x14ac:dyDescent="0.25">
      <c r="A41" s="68" t="s">
        <v>385</v>
      </c>
      <c r="B41" s="9" t="s">
        <v>111</v>
      </c>
      <c r="C41" s="10">
        <v>19342</v>
      </c>
      <c r="D41" s="11">
        <f t="shared" si="4"/>
        <v>3868.3999999999996</v>
      </c>
      <c r="E41" s="12">
        <v>5000</v>
      </c>
      <c r="F41" s="13" t="s">
        <v>112</v>
      </c>
      <c r="G41" s="14">
        <v>508</v>
      </c>
      <c r="H41" s="15" t="s">
        <v>69</v>
      </c>
      <c r="I41" s="41" t="s">
        <v>70</v>
      </c>
      <c r="J41" s="17">
        <v>23</v>
      </c>
      <c r="K41" s="18" t="s">
        <v>69</v>
      </c>
      <c r="L41" s="17">
        <f t="shared" si="3"/>
        <v>11684</v>
      </c>
    </row>
    <row r="42" spans="1:12" x14ac:dyDescent="0.25">
      <c r="A42" s="68" t="s">
        <v>386</v>
      </c>
      <c r="B42" s="9" t="s">
        <v>113</v>
      </c>
      <c r="C42" s="10">
        <v>5141</v>
      </c>
      <c r="D42" s="11">
        <f t="shared" si="4"/>
        <v>1028.2</v>
      </c>
      <c r="E42" s="12">
        <v>5000</v>
      </c>
      <c r="F42" s="13" t="s">
        <v>114</v>
      </c>
      <c r="G42" s="14">
        <v>132</v>
      </c>
      <c r="H42" s="15" t="s">
        <v>69</v>
      </c>
      <c r="I42" s="41" t="s">
        <v>70</v>
      </c>
      <c r="J42" s="17">
        <v>140</v>
      </c>
      <c r="K42" s="18" t="s">
        <v>69</v>
      </c>
      <c r="L42" s="17">
        <f t="shared" si="3"/>
        <v>18480</v>
      </c>
    </row>
    <row r="43" spans="1:12" x14ac:dyDescent="0.25">
      <c r="A43" s="68" t="s">
        <v>387</v>
      </c>
      <c r="B43" s="9" t="s">
        <v>115</v>
      </c>
      <c r="C43" s="10">
        <v>9559</v>
      </c>
      <c r="D43" s="11">
        <f t="shared" si="4"/>
        <v>1911.8</v>
      </c>
      <c r="E43" s="12">
        <v>5000</v>
      </c>
      <c r="F43" s="13" t="s">
        <v>116</v>
      </c>
      <c r="G43" s="14">
        <v>258</v>
      </c>
      <c r="H43" s="15" t="s">
        <v>69</v>
      </c>
      <c r="I43" s="41" t="s">
        <v>70</v>
      </c>
      <c r="J43" s="17">
        <v>80</v>
      </c>
      <c r="K43" s="18" t="s">
        <v>69</v>
      </c>
      <c r="L43" s="17">
        <f t="shared" si="3"/>
        <v>20640</v>
      </c>
    </row>
    <row r="44" spans="1:12" x14ac:dyDescent="0.25">
      <c r="A44" s="68" t="s">
        <v>388</v>
      </c>
      <c r="B44" s="9" t="s">
        <v>117</v>
      </c>
      <c r="C44" s="10">
        <v>16679</v>
      </c>
      <c r="D44" s="11">
        <f t="shared" si="4"/>
        <v>3335.7999999999997</v>
      </c>
      <c r="E44" s="12">
        <v>5000</v>
      </c>
      <c r="F44" s="13" t="s">
        <v>118</v>
      </c>
      <c r="G44" s="14">
        <v>405</v>
      </c>
      <c r="H44" s="15" t="s">
        <v>69</v>
      </c>
      <c r="I44" s="41" t="s">
        <v>70</v>
      </c>
      <c r="J44" s="17">
        <v>44</v>
      </c>
      <c r="K44" s="18" t="s">
        <v>69</v>
      </c>
      <c r="L44" s="17">
        <f t="shared" si="3"/>
        <v>17820</v>
      </c>
    </row>
    <row r="45" spans="1:12" x14ac:dyDescent="0.25">
      <c r="A45" s="68" t="s">
        <v>389</v>
      </c>
      <c r="B45" s="9" t="s">
        <v>119</v>
      </c>
      <c r="C45" s="10">
        <v>23992</v>
      </c>
      <c r="D45" s="11">
        <f t="shared" si="4"/>
        <v>4798.3999999999996</v>
      </c>
      <c r="E45" s="12">
        <v>5000</v>
      </c>
      <c r="F45" s="13" t="s">
        <v>120</v>
      </c>
      <c r="G45" s="14">
        <v>620</v>
      </c>
      <c r="H45" s="15" t="s">
        <v>69</v>
      </c>
      <c r="I45" s="41" t="s">
        <v>70</v>
      </c>
      <c r="J45" s="17">
        <v>23</v>
      </c>
      <c r="K45" s="18" t="s">
        <v>69</v>
      </c>
      <c r="L45" s="17">
        <f t="shared" si="3"/>
        <v>14260</v>
      </c>
    </row>
    <row r="46" spans="1:12" ht="20.100000000000001" customHeight="1" x14ac:dyDescent="0.25">
      <c r="A46" s="159" t="s">
        <v>198</v>
      </c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60"/>
    </row>
    <row r="47" spans="1:12" x14ac:dyDescent="0.25">
      <c r="A47" s="68" t="s">
        <v>390</v>
      </c>
      <c r="B47" s="9" t="s">
        <v>121</v>
      </c>
      <c r="C47" s="10">
        <v>69</v>
      </c>
      <c r="D47" s="11" t="s">
        <v>70</v>
      </c>
      <c r="E47" s="12">
        <v>150</v>
      </c>
      <c r="F47" s="13" t="s">
        <v>122</v>
      </c>
      <c r="G47" s="14">
        <v>1.4</v>
      </c>
      <c r="H47" s="15" t="s">
        <v>69</v>
      </c>
      <c r="I47" s="11" t="s">
        <v>70</v>
      </c>
      <c r="J47" s="11" t="s">
        <v>70</v>
      </c>
      <c r="K47" s="11" t="s">
        <v>70</v>
      </c>
      <c r="L47" s="11" t="s">
        <v>70</v>
      </c>
    </row>
    <row r="48" spans="1:12" x14ac:dyDescent="0.25">
      <c r="A48" s="68" t="s">
        <v>391</v>
      </c>
      <c r="B48" s="9" t="s">
        <v>123</v>
      </c>
      <c r="C48" s="10">
        <v>115</v>
      </c>
      <c r="D48" s="11" t="s">
        <v>70</v>
      </c>
      <c r="E48" s="12">
        <v>150</v>
      </c>
      <c r="F48" s="13" t="s">
        <v>124</v>
      </c>
      <c r="G48" s="14">
        <v>2.2999999999999998</v>
      </c>
      <c r="H48" s="15" t="s">
        <v>69</v>
      </c>
      <c r="I48" s="11" t="s">
        <v>70</v>
      </c>
      <c r="J48" s="11" t="s">
        <v>70</v>
      </c>
      <c r="K48" s="11" t="s">
        <v>70</v>
      </c>
      <c r="L48" s="11" t="s">
        <v>70</v>
      </c>
    </row>
    <row r="49" spans="1:12" x14ac:dyDescent="0.25">
      <c r="A49" s="68" t="s">
        <v>392</v>
      </c>
      <c r="B49" s="9" t="s">
        <v>125</v>
      </c>
      <c r="C49" s="10">
        <v>205</v>
      </c>
      <c r="D49" s="11" t="s">
        <v>70</v>
      </c>
      <c r="E49" s="12">
        <v>150</v>
      </c>
      <c r="F49" s="13" t="s">
        <v>126</v>
      </c>
      <c r="G49" s="14">
        <v>5.0999999999999996</v>
      </c>
      <c r="H49" s="15" t="s">
        <v>69</v>
      </c>
      <c r="I49" s="11" t="s">
        <v>70</v>
      </c>
      <c r="J49" s="11" t="s">
        <v>70</v>
      </c>
      <c r="K49" s="11" t="s">
        <v>70</v>
      </c>
      <c r="L49" s="11" t="s">
        <v>70</v>
      </c>
    </row>
    <row r="50" spans="1:12" x14ac:dyDescent="0.25">
      <c r="A50" s="68" t="s">
        <v>393</v>
      </c>
      <c r="B50" s="9" t="s">
        <v>127</v>
      </c>
      <c r="C50" s="10">
        <v>294</v>
      </c>
      <c r="D50" s="11" t="s">
        <v>70</v>
      </c>
      <c r="E50" s="12">
        <v>150</v>
      </c>
      <c r="F50" s="13" t="s">
        <v>128</v>
      </c>
      <c r="G50" s="14">
        <v>6.4</v>
      </c>
      <c r="H50" s="15" t="s">
        <v>69</v>
      </c>
      <c r="I50" s="11" t="s">
        <v>70</v>
      </c>
      <c r="J50" s="11" t="s">
        <v>70</v>
      </c>
      <c r="K50" s="11" t="s">
        <v>70</v>
      </c>
      <c r="L50" s="11" t="s">
        <v>70</v>
      </c>
    </row>
    <row r="51" spans="1:12" x14ac:dyDescent="0.25">
      <c r="A51" s="68" t="s">
        <v>394</v>
      </c>
      <c r="B51" s="9" t="s">
        <v>129</v>
      </c>
      <c r="C51" s="10">
        <v>305</v>
      </c>
      <c r="D51" s="11" t="s">
        <v>70</v>
      </c>
      <c r="E51" s="12">
        <v>150</v>
      </c>
      <c r="F51" s="13" t="s">
        <v>130</v>
      </c>
      <c r="G51" s="14">
        <v>7.6</v>
      </c>
      <c r="H51" s="15" t="s">
        <v>69</v>
      </c>
      <c r="I51" s="11" t="s">
        <v>70</v>
      </c>
      <c r="J51" s="11" t="s">
        <v>70</v>
      </c>
      <c r="K51" s="11" t="s">
        <v>70</v>
      </c>
      <c r="L51" s="11" t="s">
        <v>70</v>
      </c>
    </row>
    <row r="52" spans="1:12" x14ac:dyDescent="0.25">
      <c r="A52" s="68" t="s">
        <v>395</v>
      </c>
      <c r="B52" s="9" t="s">
        <v>131</v>
      </c>
      <c r="C52" s="10">
        <v>325</v>
      </c>
      <c r="D52" s="11" t="s">
        <v>70</v>
      </c>
      <c r="E52" s="12">
        <v>150</v>
      </c>
      <c r="F52" s="13" t="s">
        <v>132</v>
      </c>
      <c r="G52" s="14">
        <v>9.6</v>
      </c>
      <c r="H52" s="15" t="s">
        <v>69</v>
      </c>
      <c r="I52" s="11" t="s">
        <v>70</v>
      </c>
      <c r="J52" s="11" t="s">
        <v>70</v>
      </c>
      <c r="K52" s="11" t="s">
        <v>70</v>
      </c>
      <c r="L52" s="11" t="s">
        <v>70</v>
      </c>
    </row>
    <row r="53" spans="1:12" x14ac:dyDescent="0.25">
      <c r="A53" s="68" t="s">
        <v>396</v>
      </c>
      <c r="B53" s="9" t="s">
        <v>133</v>
      </c>
      <c r="C53" s="10">
        <v>588</v>
      </c>
      <c r="D53" s="11" t="s">
        <v>70</v>
      </c>
      <c r="E53" s="12">
        <v>160</v>
      </c>
      <c r="F53" s="13" t="s">
        <v>134</v>
      </c>
      <c r="G53" s="14">
        <v>11.5</v>
      </c>
      <c r="H53" s="15" t="s">
        <v>69</v>
      </c>
      <c r="I53" s="11" t="s">
        <v>70</v>
      </c>
      <c r="J53" s="11" t="s">
        <v>70</v>
      </c>
      <c r="K53" s="11" t="s">
        <v>70</v>
      </c>
      <c r="L53" s="11" t="s">
        <v>70</v>
      </c>
    </row>
    <row r="54" spans="1:12" x14ac:dyDescent="0.25">
      <c r="A54" s="68" t="s">
        <v>397</v>
      </c>
      <c r="B54" s="9" t="s">
        <v>135</v>
      </c>
      <c r="C54" s="10">
        <v>1229</v>
      </c>
      <c r="D54" s="11" t="s">
        <v>70</v>
      </c>
      <c r="E54" s="12">
        <v>160</v>
      </c>
      <c r="F54" s="13" t="s">
        <v>136</v>
      </c>
      <c r="G54" s="14">
        <v>16.3</v>
      </c>
      <c r="H54" s="15" t="s">
        <v>69</v>
      </c>
      <c r="I54" s="11" t="s">
        <v>70</v>
      </c>
      <c r="J54" s="11" t="s">
        <v>70</v>
      </c>
      <c r="K54" s="11" t="s">
        <v>70</v>
      </c>
      <c r="L54" s="11" t="s">
        <v>70</v>
      </c>
    </row>
    <row r="55" spans="1:12" x14ac:dyDescent="0.25">
      <c r="A55" s="68" t="s">
        <v>398</v>
      </c>
      <c r="B55" s="9" t="s">
        <v>137</v>
      </c>
      <c r="C55" s="10">
        <v>210</v>
      </c>
      <c r="D55" s="11" t="s">
        <v>70</v>
      </c>
      <c r="E55" s="12">
        <v>150</v>
      </c>
      <c r="F55" s="13" t="s">
        <v>138</v>
      </c>
      <c r="G55" s="14">
        <v>4.3</v>
      </c>
      <c r="H55" s="15" t="s">
        <v>69</v>
      </c>
      <c r="I55" s="11" t="s">
        <v>70</v>
      </c>
      <c r="J55" s="11" t="s">
        <v>70</v>
      </c>
      <c r="K55" s="11" t="s">
        <v>70</v>
      </c>
      <c r="L55" s="11" t="s">
        <v>70</v>
      </c>
    </row>
    <row r="56" spans="1:12" x14ac:dyDescent="0.25">
      <c r="A56" s="68" t="s">
        <v>399</v>
      </c>
      <c r="B56" s="9" t="s">
        <v>139</v>
      </c>
      <c r="C56" s="10">
        <v>269</v>
      </c>
      <c r="D56" s="11" t="s">
        <v>70</v>
      </c>
      <c r="E56" s="12">
        <v>150</v>
      </c>
      <c r="F56" s="13" t="s">
        <v>140</v>
      </c>
      <c r="G56" s="14">
        <v>4.8</v>
      </c>
      <c r="H56" s="15" t="s">
        <v>69</v>
      </c>
      <c r="I56" s="11" t="s">
        <v>70</v>
      </c>
      <c r="J56" s="11" t="s">
        <v>70</v>
      </c>
      <c r="K56" s="11" t="s">
        <v>70</v>
      </c>
      <c r="L56" s="11" t="s">
        <v>70</v>
      </c>
    </row>
    <row r="57" spans="1:12" x14ac:dyDescent="0.25">
      <c r="A57" s="68" t="s">
        <v>400</v>
      </c>
      <c r="B57" s="9" t="s">
        <v>141</v>
      </c>
      <c r="C57" s="10">
        <v>332</v>
      </c>
      <c r="D57" s="11" t="s">
        <v>70</v>
      </c>
      <c r="E57" s="12">
        <v>150</v>
      </c>
      <c r="F57" s="13" t="s">
        <v>142</v>
      </c>
      <c r="G57" s="14">
        <v>6.3</v>
      </c>
      <c r="H57" s="15" t="s">
        <v>69</v>
      </c>
      <c r="I57" s="11" t="s">
        <v>70</v>
      </c>
      <c r="J57" s="11" t="s">
        <v>70</v>
      </c>
      <c r="K57" s="11" t="s">
        <v>70</v>
      </c>
      <c r="L57" s="11" t="s">
        <v>70</v>
      </c>
    </row>
    <row r="58" spans="1:12" x14ac:dyDescent="0.25">
      <c r="A58" s="68" t="s">
        <v>401</v>
      </c>
      <c r="B58" s="9" t="s">
        <v>143</v>
      </c>
      <c r="C58" s="10">
        <v>645</v>
      </c>
      <c r="D58" s="11" t="s">
        <v>70</v>
      </c>
      <c r="E58" s="12">
        <v>160</v>
      </c>
      <c r="F58" s="13" t="s">
        <v>144</v>
      </c>
      <c r="G58" s="14">
        <v>14.8</v>
      </c>
      <c r="H58" s="15" t="s">
        <v>69</v>
      </c>
      <c r="I58" s="11" t="s">
        <v>70</v>
      </c>
      <c r="J58" s="11" t="s">
        <v>70</v>
      </c>
      <c r="K58" s="11" t="s">
        <v>70</v>
      </c>
      <c r="L58" s="11" t="s">
        <v>70</v>
      </c>
    </row>
    <row r="59" spans="1:12" ht="20.100000000000001" customHeight="1" x14ac:dyDescent="0.25">
      <c r="A59" s="159" t="s">
        <v>200</v>
      </c>
      <c r="B59" s="159"/>
      <c r="C59" s="159"/>
      <c r="D59" s="159"/>
      <c r="E59" s="159"/>
      <c r="F59" s="159"/>
      <c r="G59" s="159"/>
      <c r="H59" s="159"/>
      <c r="I59" s="159"/>
      <c r="J59" s="159"/>
      <c r="K59" s="159"/>
      <c r="L59" s="160"/>
    </row>
    <row r="60" spans="1:12" x14ac:dyDescent="0.25">
      <c r="A60" s="68" t="s">
        <v>402</v>
      </c>
      <c r="B60" s="9" t="s">
        <v>145</v>
      </c>
      <c r="C60" s="10">
        <v>126</v>
      </c>
      <c r="D60" s="11" t="s">
        <v>70</v>
      </c>
      <c r="E60" s="12">
        <v>140</v>
      </c>
      <c r="F60" s="13" t="s">
        <v>146</v>
      </c>
      <c r="G60" s="14">
        <v>3.5</v>
      </c>
      <c r="H60" s="15" t="s">
        <v>69</v>
      </c>
      <c r="I60" s="11" t="s">
        <v>70</v>
      </c>
      <c r="J60" s="11" t="s">
        <v>70</v>
      </c>
      <c r="K60" s="11" t="s">
        <v>70</v>
      </c>
      <c r="L60" s="11" t="s">
        <v>70</v>
      </c>
    </row>
    <row r="61" spans="1:12" x14ac:dyDescent="0.25">
      <c r="A61" s="68" t="s">
        <v>403</v>
      </c>
      <c r="B61" s="9" t="s">
        <v>147</v>
      </c>
      <c r="C61" s="10">
        <v>163</v>
      </c>
      <c r="D61" s="11" t="s">
        <v>70</v>
      </c>
      <c r="E61" s="12">
        <v>140</v>
      </c>
      <c r="F61" s="13" t="s">
        <v>148</v>
      </c>
      <c r="G61" s="14">
        <v>4.5999999999999996</v>
      </c>
      <c r="H61" s="15" t="s">
        <v>69</v>
      </c>
      <c r="I61" s="11" t="s">
        <v>70</v>
      </c>
      <c r="J61" s="11" t="s">
        <v>70</v>
      </c>
      <c r="K61" s="11" t="s">
        <v>70</v>
      </c>
      <c r="L61" s="11" t="s">
        <v>70</v>
      </c>
    </row>
    <row r="62" spans="1:12" x14ac:dyDescent="0.25">
      <c r="A62" s="68" t="s">
        <v>404</v>
      </c>
      <c r="B62" s="9" t="s">
        <v>149</v>
      </c>
      <c r="C62" s="10">
        <v>273</v>
      </c>
      <c r="D62" s="11" t="s">
        <v>70</v>
      </c>
      <c r="E62" s="12">
        <v>150</v>
      </c>
      <c r="F62" s="13" t="s">
        <v>150</v>
      </c>
      <c r="G62" s="14">
        <v>6.9</v>
      </c>
      <c r="H62" s="15" t="s">
        <v>69</v>
      </c>
      <c r="I62" s="11" t="s">
        <v>70</v>
      </c>
      <c r="J62" s="11" t="s">
        <v>70</v>
      </c>
      <c r="K62" s="11" t="s">
        <v>70</v>
      </c>
      <c r="L62" s="11" t="s">
        <v>70</v>
      </c>
    </row>
    <row r="63" spans="1:12" x14ac:dyDescent="0.25">
      <c r="A63" s="68" t="s">
        <v>405</v>
      </c>
      <c r="B63" s="9" t="s">
        <v>151</v>
      </c>
      <c r="C63" s="10">
        <v>383</v>
      </c>
      <c r="D63" s="11" t="s">
        <v>70</v>
      </c>
      <c r="E63" s="12">
        <v>150</v>
      </c>
      <c r="F63" s="13" t="s">
        <v>152</v>
      </c>
      <c r="G63" s="14">
        <v>8.6999999999999993</v>
      </c>
      <c r="H63" s="15" t="s">
        <v>69</v>
      </c>
      <c r="I63" s="11" t="s">
        <v>70</v>
      </c>
      <c r="J63" s="11" t="s">
        <v>70</v>
      </c>
      <c r="K63" s="11" t="s">
        <v>70</v>
      </c>
      <c r="L63" s="11" t="s">
        <v>70</v>
      </c>
    </row>
    <row r="64" spans="1:12" x14ac:dyDescent="0.25">
      <c r="A64" s="68" t="s">
        <v>406</v>
      </c>
      <c r="B64" s="9" t="s">
        <v>153</v>
      </c>
      <c r="C64" s="10">
        <v>436</v>
      </c>
      <c r="D64" s="11" t="s">
        <v>70</v>
      </c>
      <c r="E64" s="12">
        <v>150</v>
      </c>
      <c r="F64" s="13" t="s">
        <v>154</v>
      </c>
      <c r="G64" s="14">
        <v>11.1</v>
      </c>
      <c r="H64" s="15" t="s">
        <v>69</v>
      </c>
      <c r="I64" s="11" t="s">
        <v>70</v>
      </c>
      <c r="J64" s="11" t="s">
        <v>70</v>
      </c>
      <c r="K64" s="11" t="s">
        <v>70</v>
      </c>
      <c r="L64" s="11" t="s">
        <v>70</v>
      </c>
    </row>
    <row r="65" spans="1:12" x14ac:dyDescent="0.25">
      <c r="A65" s="68" t="s">
        <v>407</v>
      </c>
      <c r="B65" s="9" t="s">
        <v>155</v>
      </c>
      <c r="C65" s="10">
        <v>688</v>
      </c>
      <c r="D65" s="11" t="s">
        <v>70</v>
      </c>
      <c r="E65" s="12">
        <v>160</v>
      </c>
      <c r="F65" s="13" t="s">
        <v>156</v>
      </c>
      <c r="G65" s="14">
        <v>20.100000000000001</v>
      </c>
      <c r="H65" s="15" t="s">
        <v>69</v>
      </c>
      <c r="I65" s="11" t="s">
        <v>70</v>
      </c>
      <c r="J65" s="11" t="s">
        <v>70</v>
      </c>
      <c r="K65" s="11" t="s">
        <v>70</v>
      </c>
      <c r="L65" s="11" t="s">
        <v>70</v>
      </c>
    </row>
    <row r="66" spans="1:12" x14ac:dyDescent="0.25">
      <c r="A66" s="68" t="s">
        <v>408</v>
      </c>
      <c r="B66" s="9" t="s">
        <v>157</v>
      </c>
      <c r="C66" s="10">
        <v>1047</v>
      </c>
      <c r="D66" s="11" t="s">
        <v>70</v>
      </c>
      <c r="E66" s="12">
        <v>160</v>
      </c>
      <c r="F66" s="13" t="s">
        <v>158</v>
      </c>
      <c r="G66" s="14">
        <v>27.7</v>
      </c>
      <c r="H66" s="15" t="s">
        <v>69</v>
      </c>
      <c r="I66" s="11" t="s">
        <v>70</v>
      </c>
      <c r="J66" s="11" t="s">
        <v>70</v>
      </c>
      <c r="K66" s="11" t="s">
        <v>70</v>
      </c>
      <c r="L66" s="11" t="s">
        <v>70</v>
      </c>
    </row>
    <row r="67" spans="1:12" x14ac:dyDescent="0.25">
      <c r="A67" s="68" t="s">
        <v>409</v>
      </c>
      <c r="B67" s="9" t="s">
        <v>159</v>
      </c>
      <c r="C67" s="10">
        <v>152</v>
      </c>
      <c r="D67" s="11" t="s">
        <v>70</v>
      </c>
      <c r="E67" s="12">
        <v>140</v>
      </c>
      <c r="F67" s="13" t="s">
        <v>160</v>
      </c>
      <c r="G67" s="14">
        <v>3.8</v>
      </c>
      <c r="H67" s="15" t="s">
        <v>69</v>
      </c>
      <c r="I67" s="11" t="s">
        <v>70</v>
      </c>
      <c r="J67" s="11" t="s">
        <v>70</v>
      </c>
      <c r="K67" s="11" t="s">
        <v>70</v>
      </c>
      <c r="L67" s="11" t="s">
        <v>70</v>
      </c>
    </row>
    <row r="68" spans="1:12" x14ac:dyDescent="0.25">
      <c r="A68" s="68" t="s">
        <v>410</v>
      </c>
      <c r="B68" s="9" t="s">
        <v>161</v>
      </c>
      <c r="C68" s="10">
        <v>226</v>
      </c>
      <c r="D68" s="11" t="s">
        <v>70</v>
      </c>
      <c r="E68" s="12">
        <v>140</v>
      </c>
      <c r="F68" s="13" t="s">
        <v>162</v>
      </c>
      <c r="G68" s="14">
        <v>5.2</v>
      </c>
      <c r="H68" s="15" t="s">
        <v>69</v>
      </c>
      <c r="I68" s="11" t="s">
        <v>70</v>
      </c>
      <c r="J68" s="11" t="s">
        <v>70</v>
      </c>
      <c r="K68" s="11" t="s">
        <v>70</v>
      </c>
      <c r="L68" s="11" t="s">
        <v>70</v>
      </c>
    </row>
    <row r="69" spans="1:12" x14ac:dyDescent="0.25">
      <c r="A69" s="68" t="s">
        <v>411</v>
      </c>
      <c r="B69" s="9" t="s">
        <v>163</v>
      </c>
      <c r="C69" s="10">
        <v>349</v>
      </c>
      <c r="D69" s="11" t="s">
        <v>70</v>
      </c>
      <c r="E69" s="12">
        <v>150</v>
      </c>
      <c r="F69" s="13" t="s">
        <v>164</v>
      </c>
      <c r="G69" s="14">
        <v>8.1999999999999993</v>
      </c>
      <c r="H69" s="15" t="s">
        <v>69</v>
      </c>
      <c r="I69" s="11" t="s">
        <v>70</v>
      </c>
      <c r="J69" s="11" t="s">
        <v>70</v>
      </c>
      <c r="K69" s="11" t="s">
        <v>70</v>
      </c>
      <c r="L69" s="11" t="s">
        <v>70</v>
      </c>
    </row>
    <row r="70" spans="1:12" x14ac:dyDescent="0.25">
      <c r="A70" s="68" t="s">
        <v>412</v>
      </c>
      <c r="B70" s="9" t="s">
        <v>165</v>
      </c>
      <c r="C70" s="10">
        <v>453</v>
      </c>
      <c r="D70" s="11" t="s">
        <v>70</v>
      </c>
      <c r="E70" s="12">
        <v>150</v>
      </c>
      <c r="F70" s="13" t="s">
        <v>166</v>
      </c>
      <c r="G70" s="14">
        <v>10.6</v>
      </c>
      <c r="H70" s="15" t="s">
        <v>69</v>
      </c>
      <c r="I70" s="11" t="s">
        <v>70</v>
      </c>
      <c r="J70" s="11" t="s">
        <v>70</v>
      </c>
      <c r="K70" s="11" t="s">
        <v>70</v>
      </c>
      <c r="L70" s="11" t="s">
        <v>70</v>
      </c>
    </row>
    <row r="71" spans="1:12" x14ac:dyDescent="0.25">
      <c r="A71" s="68" t="s">
        <v>413</v>
      </c>
      <c r="B71" s="9" t="s">
        <v>167</v>
      </c>
      <c r="C71" s="10">
        <v>558</v>
      </c>
      <c r="D71" s="11" t="s">
        <v>70</v>
      </c>
      <c r="E71" s="12">
        <v>150</v>
      </c>
      <c r="F71" s="13" t="s">
        <v>168</v>
      </c>
      <c r="G71" s="14">
        <v>13.8</v>
      </c>
      <c r="H71" s="15" t="s">
        <v>69</v>
      </c>
      <c r="I71" s="11" t="s">
        <v>70</v>
      </c>
      <c r="J71" s="11" t="s">
        <v>70</v>
      </c>
      <c r="K71" s="11" t="s">
        <v>70</v>
      </c>
      <c r="L71" s="11" t="s">
        <v>70</v>
      </c>
    </row>
    <row r="72" spans="1:12" x14ac:dyDescent="0.25">
      <c r="A72" s="68" t="s">
        <v>414</v>
      </c>
      <c r="B72" s="9" t="s">
        <v>169</v>
      </c>
      <c r="C72" s="10">
        <v>894</v>
      </c>
      <c r="D72" s="11" t="s">
        <v>70</v>
      </c>
      <c r="E72" s="12">
        <v>160</v>
      </c>
      <c r="F72" s="13" t="s">
        <v>170</v>
      </c>
      <c r="G72" s="14">
        <v>21.8</v>
      </c>
      <c r="H72" s="15" t="s">
        <v>69</v>
      </c>
      <c r="I72" s="11" t="s">
        <v>70</v>
      </c>
      <c r="J72" s="11" t="s">
        <v>70</v>
      </c>
      <c r="K72" s="11" t="s">
        <v>70</v>
      </c>
      <c r="L72" s="11" t="s">
        <v>70</v>
      </c>
    </row>
    <row r="73" spans="1:12" x14ac:dyDescent="0.25">
      <c r="A73" s="68" t="s">
        <v>415</v>
      </c>
      <c r="B73" s="9" t="s">
        <v>171</v>
      </c>
      <c r="C73" s="10">
        <v>1250</v>
      </c>
      <c r="D73" s="11" t="s">
        <v>70</v>
      </c>
      <c r="E73" s="12">
        <v>160</v>
      </c>
      <c r="F73" s="13" t="s">
        <v>172</v>
      </c>
      <c r="G73" s="14">
        <v>32.799999999999997</v>
      </c>
      <c r="H73" s="15" t="s">
        <v>69</v>
      </c>
      <c r="I73" s="11" t="s">
        <v>70</v>
      </c>
      <c r="J73" s="11" t="s">
        <v>70</v>
      </c>
      <c r="K73" s="11" t="s">
        <v>70</v>
      </c>
      <c r="L73" s="11" t="s">
        <v>70</v>
      </c>
    </row>
    <row r="74" spans="1:12" x14ac:dyDescent="0.25">
      <c r="A74" s="68" t="s">
        <v>416</v>
      </c>
      <c r="B74" s="9" t="s">
        <v>173</v>
      </c>
      <c r="C74" s="10">
        <v>230</v>
      </c>
      <c r="D74" s="11" t="s">
        <v>70</v>
      </c>
      <c r="E74" s="12">
        <v>140</v>
      </c>
      <c r="F74" s="13" t="s">
        <v>174</v>
      </c>
      <c r="G74" s="14">
        <v>45</v>
      </c>
      <c r="H74" s="15" t="s">
        <v>69</v>
      </c>
      <c r="I74" s="11" t="s">
        <v>70</v>
      </c>
      <c r="J74" s="11" t="s">
        <v>70</v>
      </c>
      <c r="K74" s="11" t="s">
        <v>70</v>
      </c>
      <c r="L74" s="11" t="s">
        <v>70</v>
      </c>
    </row>
    <row r="75" spans="1:12" x14ac:dyDescent="0.25">
      <c r="A75" s="68" t="s">
        <v>417</v>
      </c>
      <c r="B75" s="9" t="s">
        <v>175</v>
      </c>
      <c r="C75" s="10">
        <v>286</v>
      </c>
      <c r="D75" s="11" t="s">
        <v>70</v>
      </c>
      <c r="E75" s="12">
        <v>140</v>
      </c>
      <c r="F75" s="13" t="s">
        <v>176</v>
      </c>
      <c r="G75" s="14">
        <v>56</v>
      </c>
      <c r="H75" s="15" t="s">
        <v>69</v>
      </c>
      <c r="I75" s="11" t="s">
        <v>70</v>
      </c>
      <c r="J75" s="11" t="s">
        <v>70</v>
      </c>
      <c r="K75" s="11" t="s">
        <v>70</v>
      </c>
      <c r="L75" s="11" t="s">
        <v>70</v>
      </c>
    </row>
    <row r="76" spans="1:12" ht="20.100000000000001" customHeight="1" x14ac:dyDescent="0.25">
      <c r="A76" s="159" t="s">
        <v>201</v>
      </c>
      <c r="B76" s="159"/>
      <c r="C76" s="159"/>
      <c r="D76" s="159"/>
      <c r="E76" s="159"/>
      <c r="F76" s="159"/>
      <c r="G76" s="159"/>
      <c r="H76" s="159"/>
      <c r="I76" s="159"/>
      <c r="J76" s="159"/>
      <c r="K76" s="159"/>
      <c r="L76" s="160"/>
    </row>
    <row r="77" spans="1:12" x14ac:dyDescent="0.25">
      <c r="A77" s="68" t="s">
        <v>418</v>
      </c>
      <c r="B77" s="9" t="s">
        <v>202</v>
      </c>
      <c r="C77" s="10">
        <v>55</v>
      </c>
      <c r="D77" s="11" t="s">
        <v>70</v>
      </c>
      <c r="E77" s="11" t="s">
        <v>70</v>
      </c>
      <c r="F77" s="13" t="s">
        <v>204</v>
      </c>
      <c r="G77" s="14">
        <v>0.1</v>
      </c>
      <c r="H77" s="15" t="s">
        <v>69</v>
      </c>
      <c r="I77" s="11" t="s">
        <v>70</v>
      </c>
      <c r="J77" s="11" t="s">
        <v>70</v>
      </c>
      <c r="K77" s="11" t="s">
        <v>70</v>
      </c>
      <c r="L77" s="11" t="s">
        <v>70</v>
      </c>
    </row>
    <row r="78" spans="1:12" x14ac:dyDescent="0.25">
      <c r="A78" s="68" t="s">
        <v>419</v>
      </c>
      <c r="B78" s="9" t="s">
        <v>203</v>
      </c>
      <c r="C78" s="10">
        <v>74</v>
      </c>
      <c r="D78" s="11" t="s">
        <v>70</v>
      </c>
      <c r="E78" s="11" t="s">
        <v>70</v>
      </c>
      <c r="F78" s="13" t="s">
        <v>205</v>
      </c>
      <c r="G78" s="14">
        <v>0.14000000000000001</v>
      </c>
      <c r="H78" s="15" t="s">
        <v>69</v>
      </c>
      <c r="I78" s="11" t="s">
        <v>70</v>
      </c>
      <c r="J78" s="11" t="s">
        <v>70</v>
      </c>
      <c r="K78" s="11" t="s">
        <v>70</v>
      </c>
      <c r="L78" s="11" t="s">
        <v>70</v>
      </c>
    </row>
    <row r="79" spans="1:12" ht="20.100000000000001" customHeight="1" x14ac:dyDescent="0.25">
      <c r="A79" s="159" t="s">
        <v>206</v>
      </c>
      <c r="B79" s="159"/>
      <c r="C79" s="159"/>
      <c r="D79" s="159"/>
      <c r="E79" s="159"/>
      <c r="F79" s="159"/>
      <c r="G79" s="159"/>
      <c r="H79" s="159"/>
      <c r="I79" s="159"/>
      <c r="J79" s="159"/>
      <c r="K79" s="159"/>
      <c r="L79" s="160"/>
    </row>
    <row r="80" spans="1:12" x14ac:dyDescent="0.25">
      <c r="A80" s="69" t="s">
        <v>420</v>
      </c>
      <c r="B80" s="9" t="s">
        <v>207</v>
      </c>
      <c r="C80" s="10">
        <v>80</v>
      </c>
      <c r="D80" s="11" t="s">
        <v>70</v>
      </c>
      <c r="E80" s="11" t="s">
        <v>70</v>
      </c>
      <c r="F80" s="13" t="s">
        <v>214</v>
      </c>
      <c r="G80" s="14">
        <v>0.1</v>
      </c>
      <c r="H80" s="15" t="s">
        <v>69</v>
      </c>
      <c r="I80" s="11" t="s">
        <v>70</v>
      </c>
      <c r="J80" s="11" t="s">
        <v>70</v>
      </c>
      <c r="K80" s="11" t="s">
        <v>70</v>
      </c>
      <c r="L80" s="11" t="s">
        <v>70</v>
      </c>
    </row>
    <row r="81" spans="1:12" x14ac:dyDescent="0.25">
      <c r="A81" s="69" t="s">
        <v>421</v>
      </c>
      <c r="B81" s="9" t="s">
        <v>208</v>
      </c>
      <c r="C81" s="10">
        <v>126</v>
      </c>
      <c r="D81" s="11" t="s">
        <v>70</v>
      </c>
      <c r="E81" s="11" t="s">
        <v>70</v>
      </c>
      <c r="F81" s="13" t="s">
        <v>215</v>
      </c>
      <c r="G81" s="14">
        <v>0.16</v>
      </c>
      <c r="H81" s="15" t="s">
        <v>69</v>
      </c>
      <c r="I81" s="11" t="s">
        <v>70</v>
      </c>
      <c r="J81" s="11" t="s">
        <v>70</v>
      </c>
      <c r="K81" s="11" t="s">
        <v>70</v>
      </c>
      <c r="L81" s="11" t="s">
        <v>70</v>
      </c>
    </row>
    <row r="82" spans="1:12" x14ac:dyDescent="0.25">
      <c r="A82" s="69" t="s">
        <v>422</v>
      </c>
      <c r="B82" s="9" t="s">
        <v>209</v>
      </c>
      <c r="C82" s="10">
        <v>157</v>
      </c>
      <c r="D82" s="11" t="s">
        <v>70</v>
      </c>
      <c r="E82" s="11" t="s">
        <v>70</v>
      </c>
      <c r="F82" s="13" t="s">
        <v>216</v>
      </c>
      <c r="G82" s="14">
        <v>0.21099999999999999</v>
      </c>
      <c r="H82" s="15" t="s">
        <v>69</v>
      </c>
      <c r="I82" s="11" t="s">
        <v>70</v>
      </c>
      <c r="J82" s="11" t="s">
        <v>70</v>
      </c>
      <c r="K82" s="11" t="s">
        <v>70</v>
      </c>
      <c r="L82" s="11" t="s">
        <v>70</v>
      </c>
    </row>
    <row r="83" spans="1:12" x14ac:dyDescent="0.25">
      <c r="A83" s="69" t="s">
        <v>423</v>
      </c>
      <c r="B83" s="9" t="s">
        <v>210</v>
      </c>
      <c r="C83" s="10">
        <v>188</v>
      </c>
      <c r="D83" s="11" t="s">
        <v>70</v>
      </c>
      <c r="E83" s="11" t="s">
        <v>70</v>
      </c>
      <c r="F83" s="13" t="s">
        <v>217</v>
      </c>
      <c r="G83" s="14">
        <v>0.254</v>
      </c>
      <c r="H83" s="15" t="s">
        <v>69</v>
      </c>
      <c r="I83" s="11" t="s">
        <v>70</v>
      </c>
      <c r="J83" s="11" t="s">
        <v>70</v>
      </c>
      <c r="K83" s="11" t="s">
        <v>70</v>
      </c>
      <c r="L83" s="11" t="s">
        <v>70</v>
      </c>
    </row>
    <row r="84" spans="1:12" x14ac:dyDescent="0.25">
      <c r="A84" s="69" t="s">
        <v>424</v>
      </c>
      <c r="B84" s="9" t="s">
        <v>211</v>
      </c>
      <c r="C84" s="10">
        <v>216</v>
      </c>
      <c r="D84" s="11" t="s">
        <v>70</v>
      </c>
      <c r="E84" s="11" t="s">
        <v>70</v>
      </c>
      <c r="F84" s="13" t="s">
        <v>218</v>
      </c>
      <c r="G84" s="14">
        <v>0.29799999999999999</v>
      </c>
      <c r="H84" s="15" t="s">
        <v>69</v>
      </c>
      <c r="I84" s="11" t="s">
        <v>70</v>
      </c>
      <c r="J84" s="11" t="s">
        <v>70</v>
      </c>
      <c r="K84" s="11" t="s">
        <v>70</v>
      </c>
      <c r="L84" s="11" t="s">
        <v>70</v>
      </c>
    </row>
    <row r="85" spans="1:12" x14ac:dyDescent="0.25">
      <c r="A85" s="69" t="s">
        <v>425</v>
      </c>
      <c r="B85" s="9" t="s">
        <v>212</v>
      </c>
      <c r="C85" s="10">
        <v>384</v>
      </c>
      <c r="D85" s="11" t="s">
        <v>70</v>
      </c>
      <c r="E85" s="11" t="s">
        <v>70</v>
      </c>
      <c r="F85" s="13" t="s">
        <v>219</v>
      </c>
      <c r="G85" s="14">
        <v>0.38800000000000001</v>
      </c>
      <c r="H85" s="15" t="s">
        <v>69</v>
      </c>
      <c r="I85" s="11" t="s">
        <v>70</v>
      </c>
      <c r="J85" s="11" t="s">
        <v>70</v>
      </c>
      <c r="K85" s="11" t="s">
        <v>70</v>
      </c>
      <c r="L85" s="11" t="s">
        <v>70</v>
      </c>
    </row>
    <row r="86" spans="1:12" x14ac:dyDescent="0.25">
      <c r="A86" s="69" t="s">
        <v>426</v>
      </c>
      <c r="B86" s="9" t="s">
        <v>213</v>
      </c>
      <c r="C86" s="10">
        <v>423</v>
      </c>
      <c r="D86" s="11" t="s">
        <v>70</v>
      </c>
      <c r="E86" s="11" t="s">
        <v>70</v>
      </c>
      <c r="F86" s="13" t="s">
        <v>220</v>
      </c>
      <c r="G86" s="14">
        <v>0.47599999999999998</v>
      </c>
      <c r="H86" s="15" t="s">
        <v>69</v>
      </c>
      <c r="I86" s="11" t="s">
        <v>70</v>
      </c>
      <c r="J86" s="11" t="s">
        <v>70</v>
      </c>
      <c r="K86" s="11" t="s">
        <v>70</v>
      </c>
      <c r="L86" s="11" t="s">
        <v>70</v>
      </c>
    </row>
    <row r="87" spans="1:12" s="1" customFormat="1" ht="20.25" customHeight="1" x14ac:dyDescent="0.25">
      <c r="A87" s="40"/>
      <c r="B87" s="40"/>
      <c r="C87" s="152"/>
      <c r="D87" s="152"/>
      <c r="E87" s="152"/>
      <c r="F87" s="152"/>
      <c r="G87" s="152"/>
      <c r="H87" s="152"/>
      <c r="I87" s="152"/>
      <c r="J87" s="152"/>
      <c r="K87" s="152"/>
      <c r="L87" s="153"/>
    </row>
    <row r="89" spans="1:12" x14ac:dyDescent="0.25">
      <c r="A89" s="4" t="s">
        <v>48</v>
      </c>
      <c r="C89" s="8"/>
      <c r="D89"/>
    </row>
    <row r="90" spans="1:12" x14ac:dyDescent="0.25">
      <c r="A90" s="107" t="s">
        <v>491</v>
      </c>
      <c r="C90" s="8"/>
      <c r="D90"/>
    </row>
    <row r="91" spans="1:12" x14ac:dyDescent="0.25">
      <c r="A91" s="25" t="s">
        <v>0</v>
      </c>
      <c r="C91" s="8"/>
      <c r="D91"/>
    </row>
    <row r="92" spans="1:12" x14ac:dyDescent="0.25">
      <c r="A92" s="26" t="s">
        <v>488</v>
      </c>
      <c r="C92" s="8"/>
      <c r="D92"/>
    </row>
    <row r="93" spans="1:12" x14ac:dyDescent="0.25">
      <c r="A93" s="5" t="s">
        <v>49</v>
      </c>
      <c r="C93" s="8"/>
      <c r="D93"/>
    </row>
    <row r="94" spans="1:12" x14ac:dyDescent="0.25">
      <c r="A94" s="5" t="s">
        <v>50</v>
      </c>
      <c r="C94" s="8"/>
      <c r="D94"/>
    </row>
    <row r="95" spans="1:12" x14ac:dyDescent="0.25">
      <c r="A95" s="5" t="s">
        <v>51</v>
      </c>
      <c r="C95" s="8"/>
      <c r="D95"/>
    </row>
    <row r="96" spans="1:12" x14ac:dyDescent="0.25">
      <c r="A96" s="5" t="s">
        <v>52</v>
      </c>
      <c r="C96" s="8"/>
      <c r="D96"/>
    </row>
  </sheetData>
  <mergeCells count="15">
    <mergeCell ref="C87:L87"/>
    <mergeCell ref="G9:G10"/>
    <mergeCell ref="F9:F10"/>
    <mergeCell ref="B9:B10"/>
    <mergeCell ref="C9:D9"/>
    <mergeCell ref="E9:E10"/>
    <mergeCell ref="H9:I9"/>
    <mergeCell ref="J9:L9"/>
    <mergeCell ref="A76:L76"/>
    <mergeCell ref="A79:L79"/>
    <mergeCell ref="A9:A10"/>
    <mergeCell ref="A11:L11"/>
    <mergeCell ref="A30:L30"/>
    <mergeCell ref="A46:L46"/>
    <mergeCell ref="A59:L59"/>
  </mergeCells>
  <hyperlinks>
    <hyperlink ref="L3" r:id="rId1" display="https://www.esa63.ru/"/>
  </hyperlinks>
  <pageMargins left="0.39370078740157483" right="0.39370078740157483" top="0.39370078740157483" bottom="0.39370078740157483" header="0.31496062992125984" footer="0.31496062992125984"/>
  <pageSetup paperSize="9" scale="67" orientation="landscape" r:id="rId2"/>
  <rowBreaks count="1" manualBreakCount="1">
    <brk id="4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7"/>
  <sheetViews>
    <sheetView tabSelected="1" zoomScaleNormal="100" workbookViewId="0">
      <pane ySplit="1" topLeftCell="A38" activePane="bottomLeft" state="frozen"/>
      <selection pane="bottomLeft" activeCell="C25" sqref="C25"/>
    </sheetView>
  </sheetViews>
  <sheetFormatPr defaultRowHeight="15" x14ac:dyDescent="0.25"/>
  <cols>
    <col min="1" max="1" width="64.140625" customWidth="1"/>
    <col min="2" max="2" width="12.7109375" customWidth="1"/>
    <col min="3" max="3" width="12.7109375" style="8" customWidth="1"/>
    <col min="4" max="4" width="15.7109375" customWidth="1"/>
    <col min="5" max="6" width="13.7109375" customWidth="1"/>
    <col min="7" max="8" width="12.7109375" customWidth="1"/>
    <col min="9" max="11" width="15.7109375" customWidth="1"/>
  </cols>
  <sheetData>
    <row r="2" spans="1:15" ht="15.75" x14ac:dyDescent="0.25">
      <c r="K2" s="2" t="s">
        <v>482</v>
      </c>
    </row>
    <row r="3" spans="1:15" ht="15.75" x14ac:dyDescent="0.25">
      <c r="K3" s="2" t="s">
        <v>538</v>
      </c>
    </row>
    <row r="4" spans="1:15" ht="15.75" x14ac:dyDescent="0.25">
      <c r="K4" s="2" t="s">
        <v>526</v>
      </c>
    </row>
    <row r="5" spans="1:15" ht="15.75" x14ac:dyDescent="0.25">
      <c r="I5" s="2"/>
      <c r="K5" s="2" t="s">
        <v>483</v>
      </c>
    </row>
    <row r="6" spans="1:15" ht="15.75" x14ac:dyDescent="0.25">
      <c r="K6" s="3" t="s">
        <v>1</v>
      </c>
    </row>
    <row r="7" spans="1:15" ht="15.75" x14ac:dyDescent="0.25">
      <c r="K7" s="2" t="s">
        <v>540</v>
      </c>
    </row>
    <row r="8" spans="1:15" x14ac:dyDescent="0.25">
      <c r="K8" s="7"/>
    </row>
    <row r="9" spans="1:15" ht="20.25" customHeight="1" x14ac:dyDescent="0.25">
      <c r="A9" s="176" t="s">
        <v>2</v>
      </c>
      <c r="B9" s="176" t="s">
        <v>539</v>
      </c>
      <c r="C9" s="176"/>
      <c r="D9" s="176" t="s">
        <v>3</v>
      </c>
      <c r="E9" s="176" t="s">
        <v>4</v>
      </c>
      <c r="F9" s="176"/>
      <c r="G9" s="176" t="s">
        <v>237</v>
      </c>
      <c r="H9" s="176"/>
      <c r="I9" s="176" t="s">
        <v>5</v>
      </c>
      <c r="J9" s="176"/>
      <c r="K9" s="176"/>
    </row>
    <row r="10" spans="1:15" ht="31.5" x14ac:dyDescent="0.25">
      <c r="A10" s="176"/>
      <c r="B10" s="42" t="s">
        <v>10</v>
      </c>
      <c r="C10" s="43" t="s">
        <v>223</v>
      </c>
      <c r="D10" s="176"/>
      <c r="E10" s="44" t="s">
        <v>180</v>
      </c>
      <c r="F10" s="45" t="s">
        <v>6</v>
      </c>
      <c r="G10" s="44" t="s">
        <v>7</v>
      </c>
      <c r="H10" s="44" t="s">
        <v>8</v>
      </c>
      <c r="I10" s="43" t="s">
        <v>199</v>
      </c>
      <c r="J10" s="43" t="s">
        <v>179</v>
      </c>
      <c r="K10" s="43" t="s">
        <v>9</v>
      </c>
    </row>
    <row r="11" spans="1:15" ht="20.100000000000001" customHeight="1" x14ac:dyDescent="0.25">
      <c r="A11" s="161" t="s">
        <v>502</v>
      </c>
      <c r="B11" s="162"/>
      <c r="C11" s="162"/>
      <c r="D11" s="162"/>
      <c r="E11" s="162"/>
      <c r="F11" s="162"/>
      <c r="G11" s="162"/>
      <c r="H11" s="162"/>
      <c r="I11" s="162"/>
      <c r="J11" s="162"/>
      <c r="K11" s="163"/>
    </row>
    <row r="12" spans="1:15" ht="15" customHeight="1" x14ac:dyDescent="0.25">
      <c r="A12" s="109" t="s">
        <v>500</v>
      </c>
      <c r="B12" s="55">
        <f>C12*3/F12</f>
        <v>4435.7142857142862</v>
      </c>
      <c r="C12" s="55">
        <v>621</v>
      </c>
      <c r="D12" s="71" t="s">
        <v>222</v>
      </c>
      <c r="E12" s="13">
        <v>10.5</v>
      </c>
      <c r="F12" s="14">
        <v>0.42</v>
      </c>
      <c r="G12" s="15">
        <v>126</v>
      </c>
      <c r="H12" s="16">
        <f>E12*G12</f>
        <v>1323</v>
      </c>
      <c r="I12" s="17">
        <f t="shared" ref="I12:I16" si="0">J12*G12</f>
        <v>1890</v>
      </c>
      <c r="J12" s="18">
        <v>15</v>
      </c>
      <c r="K12" s="17">
        <f t="shared" ref="K12:K16" si="1">I12*E12</f>
        <v>19845</v>
      </c>
      <c r="O12" s="72"/>
    </row>
    <row r="13" spans="1:15" ht="15" customHeight="1" x14ac:dyDescent="0.25">
      <c r="A13" s="109" t="s">
        <v>501</v>
      </c>
      <c r="B13" s="55">
        <f>C13*3/F13</f>
        <v>3073.3333333333335</v>
      </c>
      <c r="C13" s="55">
        <v>461</v>
      </c>
      <c r="D13" s="71" t="s">
        <v>427</v>
      </c>
      <c r="E13" s="13">
        <f>2.6*3</f>
        <v>7.8000000000000007</v>
      </c>
      <c r="F13" s="14">
        <f>3*0.15</f>
        <v>0.44999999999999996</v>
      </c>
      <c r="G13" s="15">
        <v>126</v>
      </c>
      <c r="H13" s="16">
        <f t="shared" ref="H13:H16" si="2">E13*G13</f>
        <v>982.80000000000007</v>
      </c>
      <c r="I13" s="17">
        <f t="shared" si="0"/>
        <v>2520</v>
      </c>
      <c r="J13" s="18">
        <v>20</v>
      </c>
      <c r="K13" s="17">
        <f t="shared" si="1"/>
        <v>19656</v>
      </c>
      <c r="O13" s="72"/>
    </row>
    <row r="14" spans="1:15" ht="22.5" customHeight="1" x14ac:dyDescent="0.25">
      <c r="A14" s="161" t="s">
        <v>503</v>
      </c>
      <c r="B14" s="162"/>
      <c r="C14" s="162"/>
      <c r="D14" s="162"/>
      <c r="E14" s="162"/>
      <c r="F14" s="162"/>
      <c r="G14" s="162"/>
      <c r="H14" s="162"/>
      <c r="I14" s="162"/>
      <c r="J14" s="162"/>
      <c r="K14" s="163"/>
    </row>
    <row r="15" spans="1:15" ht="15" customHeight="1" x14ac:dyDescent="0.25">
      <c r="A15" s="109" t="s">
        <v>500</v>
      </c>
      <c r="B15" s="55">
        <f t="shared" ref="B15:B20" si="3">C15*3/F15</f>
        <v>5192.8571428571431</v>
      </c>
      <c r="C15" s="55">
        <v>727</v>
      </c>
      <c r="D15" s="71" t="s">
        <v>222</v>
      </c>
      <c r="E15" s="13">
        <v>10.5</v>
      </c>
      <c r="F15" s="14">
        <v>0.42</v>
      </c>
      <c r="G15" s="15">
        <v>126</v>
      </c>
      <c r="H15" s="16">
        <f t="shared" si="2"/>
        <v>1323</v>
      </c>
      <c r="I15" s="17">
        <f t="shared" si="0"/>
        <v>1890</v>
      </c>
      <c r="J15" s="18">
        <v>15</v>
      </c>
      <c r="K15" s="17">
        <f t="shared" si="1"/>
        <v>19845</v>
      </c>
    </row>
    <row r="16" spans="1:15" ht="15" customHeight="1" x14ac:dyDescent="0.25">
      <c r="A16" s="109" t="s">
        <v>501</v>
      </c>
      <c r="B16" s="55">
        <f>C16*3/F16</f>
        <v>3600.0000000000005</v>
      </c>
      <c r="C16" s="55">
        <v>540</v>
      </c>
      <c r="D16" s="71" t="s">
        <v>427</v>
      </c>
      <c r="E16" s="13">
        <f>2.6*3</f>
        <v>7.8000000000000007</v>
      </c>
      <c r="F16" s="14">
        <f>3*0.15</f>
        <v>0.44999999999999996</v>
      </c>
      <c r="G16" s="15">
        <v>126</v>
      </c>
      <c r="H16" s="16">
        <f t="shared" si="2"/>
        <v>982.80000000000007</v>
      </c>
      <c r="I16" s="17">
        <f t="shared" si="0"/>
        <v>2520</v>
      </c>
      <c r="J16" s="18">
        <v>20</v>
      </c>
      <c r="K16" s="17">
        <f t="shared" si="1"/>
        <v>19656</v>
      </c>
    </row>
    <row r="17" spans="1:13" ht="20.100000000000001" customHeight="1" x14ac:dyDescent="0.25">
      <c r="A17" s="161" t="s">
        <v>545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3"/>
    </row>
    <row r="18" spans="1:13" ht="15" customHeight="1" x14ac:dyDescent="0.25">
      <c r="A18" s="109" t="s">
        <v>509</v>
      </c>
      <c r="B18" s="55">
        <f>C18*3/F18</f>
        <v>3085.427135678392</v>
      </c>
      <c r="C18" s="55">
        <v>614</v>
      </c>
      <c r="D18" s="71" t="s">
        <v>428</v>
      </c>
      <c r="E18" s="20">
        <v>9</v>
      </c>
      <c r="F18" s="14">
        <f>3*0.199</f>
        <v>0.59699999999999998</v>
      </c>
      <c r="G18" s="15">
        <v>120</v>
      </c>
      <c r="H18" s="16">
        <f>G18*E18</f>
        <v>1080</v>
      </c>
      <c r="I18" s="17">
        <f t="shared" ref="I18:I20" si="4">J18*G18</f>
        <v>2160</v>
      </c>
      <c r="J18" s="18">
        <v>18</v>
      </c>
      <c r="K18" s="17">
        <f t="shared" ref="K18:K20" si="5">I18*E18</f>
        <v>19440</v>
      </c>
    </row>
    <row r="19" spans="1:13" ht="20.100000000000001" customHeight="1" x14ac:dyDescent="0.25">
      <c r="A19" s="161" t="s">
        <v>546</v>
      </c>
      <c r="B19" s="162"/>
      <c r="C19" s="162"/>
      <c r="D19" s="162"/>
      <c r="E19" s="162"/>
      <c r="F19" s="162"/>
      <c r="G19" s="162"/>
      <c r="H19" s="162"/>
      <c r="I19" s="162"/>
      <c r="J19" s="162"/>
      <c r="K19" s="163"/>
    </row>
    <row r="20" spans="1:13" ht="15" customHeight="1" x14ac:dyDescent="0.25">
      <c r="A20" s="109" t="s">
        <v>510</v>
      </c>
      <c r="B20" s="55">
        <f t="shared" si="3"/>
        <v>3562.8140703517588</v>
      </c>
      <c r="C20" s="55">
        <v>709</v>
      </c>
      <c r="D20" s="74" t="s">
        <v>428</v>
      </c>
      <c r="E20" s="20">
        <v>9</v>
      </c>
      <c r="F20" s="14">
        <f t="shared" ref="F20" si="6">3*0.199</f>
        <v>0.59699999999999998</v>
      </c>
      <c r="G20" s="15">
        <v>120</v>
      </c>
      <c r="H20" s="16">
        <f>G20*E20</f>
        <v>1080</v>
      </c>
      <c r="I20" s="17">
        <f t="shared" si="4"/>
        <v>2160</v>
      </c>
      <c r="J20" s="18">
        <v>18</v>
      </c>
      <c r="K20" s="17">
        <f t="shared" si="5"/>
        <v>19440</v>
      </c>
    </row>
    <row r="21" spans="1:13" ht="20.100000000000001" customHeight="1" x14ac:dyDescent="0.25">
      <c r="A21" s="161" t="s">
        <v>514</v>
      </c>
      <c r="B21" s="162"/>
      <c r="C21" s="162"/>
      <c r="D21" s="162"/>
      <c r="E21" s="162"/>
      <c r="F21" s="162"/>
      <c r="G21" s="162"/>
      <c r="H21" s="162"/>
      <c r="I21" s="162"/>
      <c r="J21" s="162"/>
      <c r="K21" s="163"/>
    </row>
    <row r="22" spans="1:13" ht="15" customHeight="1" x14ac:dyDescent="0.25">
      <c r="A22" s="109" t="s">
        <v>512</v>
      </c>
      <c r="B22" s="55">
        <f>C22*3/F22</f>
        <v>3400</v>
      </c>
      <c r="C22" s="55">
        <v>493</v>
      </c>
      <c r="D22" s="110" t="s">
        <v>508</v>
      </c>
      <c r="E22" s="20">
        <v>7.8</v>
      </c>
      <c r="F22" s="14">
        <v>0.435</v>
      </c>
      <c r="G22" s="15">
        <v>168</v>
      </c>
      <c r="H22" s="16">
        <f>G22*E22</f>
        <v>1310.3999999999999</v>
      </c>
      <c r="I22" s="17">
        <f t="shared" ref="I22:I25" si="7">J22*G22</f>
        <v>2520</v>
      </c>
      <c r="J22" s="18">
        <v>15</v>
      </c>
      <c r="K22" s="17">
        <f t="shared" ref="K22:K25" si="8">I22*E22</f>
        <v>19656</v>
      </c>
    </row>
    <row r="23" spans="1:13" ht="15" customHeight="1" x14ac:dyDescent="0.25">
      <c r="A23" s="109" t="s">
        <v>511</v>
      </c>
      <c r="B23" s="55">
        <f>C23*3/F23</f>
        <v>4695.652173913044</v>
      </c>
      <c r="C23" s="55">
        <v>324</v>
      </c>
      <c r="D23" s="71" t="s">
        <v>245</v>
      </c>
      <c r="E23" s="20">
        <v>3.9</v>
      </c>
      <c r="F23" s="14">
        <v>0.20699999999999999</v>
      </c>
      <c r="G23" s="15">
        <v>10</v>
      </c>
      <c r="H23" s="16">
        <f>G23*E23</f>
        <v>39</v>
      </c>
      <c r="I23" s="17">
        <f t="shared" ref="I23" si="9">J23*G23</f>
        <v>5120</v>
      </c>
      <c r="J23" s="18">
        <v>512</v>
      </c>
      <c r="K23" s="17">
        <f t="shared" ref="K23" si="10">I23*E23</f>
        <v>19968</v>
      </c>
    </row>
    <row r="24" spans="1:13" ht="18.75" customHeight="1" x14ac:dyDescent="0.25">
      <c r="A24" s="161" t="s">
        <v>515</v>
      </c>
      <c r="B24" s="162"/>
      <c r="C24" s="162"/>
      <c r="D24" s="162"/>
      <c r="E24" s="162"/>
      <c r="F24" s="162"/>
      <c r="G24" s="162"/>
      <c r="H24" s="162"/>
      <c r="I24" s="162"/>
      <c r="J24" s="162"/>
      <c r="K24" s="163"/>
    </row>
    <row r="25" spans="1:13" ht="15" customHeight="1" x14ac:dyDescent="0.25">
      <c r="A25" s="109" t="s">
        <v>512</v>
      </c>
      <c r="B25" s="55">
        <f t="shared" ref="B25:B26" si="11">C25*3/F25</f>
        <v>4006.8965517241381</v>
      </c>
      <c r="C25" s="55">
        <v>581</v>
      </c>
      <c r="D25" s="110" t="s">
        <v>508</v>
      </c>
      <c r="E25" s="20">
        <v>7.8</v>
      </c>
      <c r="F25" s="14">
        <v>0.435</v>
      </c>
      <c r="G25" s="15">
        <v>168</v>
      </c>
      <c r="H25" s="16">
        <f t="shared" ref="H25:H26" si="12">G25*E25</f>
        <v>1310.3999999999999</v>
      </c>
      <c r="I25" s="17">
        <f t="shared" si="7"/>
        <v>2520</v>
      </c>
      <c r="J25" s="18">
        <v>15</v>
      </c>
      <c r="K25" s="17">
        <f t="shared" si="8"/>
        <v>19656</v>
      </c>
    </row>
    <row r="26" spans="1:13" ht="15" customHeight="1" x14ac:dyDescent="0.25">
      <c r="A26" s="109" t="s">
        <v>511</v>
      </c>
      <c r="B26" s="55">
        <f t="shared" si="11"/>
        <v>5536.231884057971</v>
      </c>
      <c r="C26" s="55">
        <v>382</v>
      </c>
      <c r="D26" s="71" t="s">
        <v>245</v>
      </c>
      <c r="E26" s="20">
        <v>3.9</v>
      </c>
      <c r="F26" s="14">
        <v>0.20699999999999999</v>
      </c>
      <c r="G26" s="15">
        <v>10</v>
      </c>
      <c r="H26" s="16">
        <f t="shared" si="12"/>
        <v>39</v>
      </c>
      <c r="I26" s="17">
        <f t="shared" ref="I26" si="13">J26*G26</f>
        <v>5120</v>
      </c>
      <c r="J26" s="18">
        <v>512</v>
      </c>
      <c r="K26" s="17">
        <f t="shared" ref="K26" si="14">I26*E26</f>
        <v>19968</v>
      </c>
    </row>
    <row r="27" spans="1:13" ht="20.100000000000001" customHeight="1" x14ac:dyDescent="0.25">
      <c r="A27" s="161" t="s">
        <v>224</v>
      </c>
      <c r="B27" s="162"/>
      <c r="C27" s="162"/>
      <c r="D27" s="162"/>
      <c r="E27" s="162"/>
      <c r="F27" s="162"/>
      <c r="G27" s="162"/>
      <c r="H27" s="162"/>
      <c r="I27" s="162"/>
      <c r="J27" s="162"/>
      <c r="K27" s="163"/>
    </row>
    <row r="28" spans="1:13" ht="15" customHeight="1" x14ac:dyDescent="0.25">
      <c r="A28" s="109" t="s">
        <v>505</v>
      </c>
      <c r="B28" s="55" t="s">
        <v>70</v>
      </c>
      <c r="C28" s="55">
        <v>336</v>
      </c>
      <c r="D28" s="71" t="s">
        <v>225</v>
      </c>
      <c r="E28" s="20">
        <v>3.3</v>
      </c>
      <c r="F28" s="115" t="s">
        <v>70</v>
      </c>
      <c r="G28" s="115" t="s">
        <v>70</v>
      </c>
      <c r="H28" s="115" t="s">
        <v>70</v>
      </c>
      <c r="I28" s="115" t="s">
        <v>70</v>
      </c>
      <c r="J28" s="115" t="s">
        <v>70</v>
      </c>
      <c r="K28" s="115" t="s">
        <v>70</v>
      </c>
      <c r="M28" s="73"/>
    </row>
    <row r="29" spans="1:13" ht="15" customHeight="1" x14ac:dyDescent="0.25">
      <c r="A29" s="70" t="s">
        <v>227</v>
      </c>
      <c r="B29" s="55" t="s">
        <v>70</v>
      </c>
      <c r="C29" s="55">
        <v>322</v>
      </c>
      <c r="D29" s="71" t="s">
        <v>226</v>
      </c>
      <c r="E29" s="20">
        <v>5.0999999999999996</v>
      </c>
      <c r="F29" s="115" t="s">
        <v>70</v>
      </c>
      <c r="G29" s="15">
        <v>256</v>
      </c>
      <c r="H29" s="16">
        <f>G29*E29</f>
        <v>1305.5999999999999</v>
      </c>
      <c r="I29" s="115" t="s">
        <v>70</v>
      </c>
      <c r="J29" s="115" t="s">
        <v>70</v>
      </c>
      <c r="K29" s="115" t="s">
        <v>70</v>
      </c>
      <c r="M29" s="73"/>
    </row>
    <row r="30" spans="1:13" ht="15" customHeight="1" x14ac:dyDescent="0.25">
      <c r="A30" s="109" t="s">
        <v>506</v>
      </c>
      <c r="B30" s="115" t="s">
        <v>70</v>
      </c>
      <c r="C30" s="55">
        <v>758</v>
      </c>
      <c r="D30" s="110" t="s">
        <v>507</v>
      </c>
      <c r="E30" s="115" t="s">
        <v>70</v>
      </c>
      <c r="F30" s="115" t="s">
        <v>70</v>
      </c>
      <c r="G30" s="115" t="s">
        <v>70</v>
      </c>
      <c r="H30" s="115" t="s">
        <v>70</v>
      </c>
      <c r="I30" s="115" t="s">
        <v>70</v>
      </c>
      <c r="J30" s="115" t="s">
        <v>70</v>
      </c>
      <c r="K30" s="115" t="s">
        <v>70</v>
      </c>
      <c r="M30" s="73"/>
    </row>
    <row r="31" spans="1:13" ht="15" customHeight="1" x14ac:dyDescent="0.25">
      <c r="A31" s="109" t="s">
        <v>498</v>
      </c>
      <c r="B31" s="55" t="s">
        <v>70</v>
      </c>
      <c r="C31" s="55">
        <v>1592</v>
      </c>
      <c r="D31" s="115" t="s">
        <v>70</v>
      </c>
      <c r="E31" s="115" t="s">
        <v>70</v>
      </c>
      <c r="F31" s="115" t="s">
        <v>70</v>
      </c>
      <c r="G31" s="115" t="s">
        <v>70</v>
      </c>
      <c r="H31" s="115" t="s">
        <v>70</v>
      </c>
      <c r="I31" s="115" t="s">
        <v>70</v>
      </c>
      <c r="J31" s="115" t="s">
        <v>70</v>
      </c>
      <c r="K31" s="115" t="s">
        <v>70</v>
      </c>
      <c r="M31" s="73"/>
    </row>
    <row r="32" spans="1:13" ht="15" customHeight="1" x14ac:dyDescent="0.25">
      <c r="A32" s="109" t="s">
        <v>504</v>
      </c>
      <c r="B32" s="115" t="s">
        <v>70</v>
      </c>
      <c r="C32" s="55">
        <v>582</v>
      </c>
      <c r="D32" s="115" t="s">
        <v>70</v>
      </c>
      <c r="E32" s="115" t="s">
        <v>70</v>
      </c>
      <c r="F32" s="115" t="s">
        <v>70</v>
      </c>
      <c r="G32" s="115" t="s">
        <v>70</v>
      </c>
      <c r="H32" s="115" t="s">
        <v>70</v>
      </c>
      <c r="I32" s="115" t="s">
        <v>70</v>
      </c>
      <c r="J32" s="115" t="s">
        <v>70</v>
      </c>
      <c r="K32" s="115" t="s">
        <v>70</v>
      </c>
      <c r="M32" s="73"/>
    </row>
    <row r="33" spans="1:13" ht="15" customHeight="1" x14ac:dyDescent="0.25">
      <c r="A33" s="109" t="s">
        <v>499</v>
      </c>
      <c r="B33" s="115" t="s">
        <v>70</v>
      </c>
      <c r="C33" s="55">
        <v>24</v>
      </c>
      <c r="D33" s="115" t="s">
        <v>70</v>
      </c>
      <c r="E33" s="115" t="s">
        <v>70</v>
      </c>
      <c r="F33" s="115" t="s">
        <v>70</v>
      </c>
      <c r="G33" s="115" t="s">
        <v>70</v>
      </c>
      <c r="H33" s="115" t="s">
        <v>70</v>
      </c>
      <c r="I33" s="115" t="s">
        <v>70</v>
      </c>
      <c r="J33" s="115" t="s">
        <v>70</v>
      </c>
      <c r="K33" s="115" t="s">
        <v>70</v>
      </c>
      <c r="M33" s="73"/>
    </row>
    <row r="34" spans="1:13" ht="15" customHeight="1" x14ac:dyDescent="0.25">
      <c r="A34" s="70" t="s">
        <v>251</v>
      </c>
      <c r="B34" s="55" t="s">
        <v>70</v>
      </c>
      <c r="C34" s="55">
        <v>24</v>
      </c>
      <c r="D34" s="115" t="s">
        <v>70</v>
      </c>
      <c r="E34" s="115" t="s">
        <v>70</v>
      </c>
      <c r="F34" s="115" t="s">
        <v>70</v>
      </c>
      <c r="G34" s="115" t="s">
        <v>70</v>
      </c>
      <c r="H34" s="115" t="s">
        <v>70</v>
      </c>
      <c r="I34" s="115" t="s">
        <v>70</v>
      </c>
      <c r="J34" s="115" t="s">
        <v>70</v>
      </c>
      <c r="K34" s="115" t="s">
        <v>70</v>
      </c>
      <c r="M34" s="73"/>
    </row>
    <row r="35" spans="1:13" ht="22.5" customHeight="1" x14ac:dyDescent="0.25">
      <c r="A35" s="161" t="s">
        <v>528</v>
      </c>
      <c r="B35" s="162"/>
      <c r="C35" s="162"/>
      <c r="D35" s="162"/>
      <c r="E35" s="162"/>
      <c r="F35" s="162"/>
      <c r="G35" s="162"/>
      <c r="H35" s="162"/>
      <c r="I35" s="162"/>
      <c r="J35" s="162"/>
      <c r="K35" s="163"/>
    </row>
    <row r="36" spans="1:13" ht="49.5" customHeight="1" x14ac:dyDescent="0.25">
      <c r="A36" s="53" t="s">
        <v>2</v>
      </c>
      <c r="B36" s="108" t="s">
        <v>521</v>
      </c>
      <c r="C36" s="108" t="s">
        <v>543</v>
      </c>
      <c r="D36" s="166"/>
      <c r="E36" s="168"/>
      <c r="F36" s="168"/>
      <c r="G36" s="168"/>
      <c r="H36" s="168"/>
      <c r="I36" s="168"/>
      <c r="J36" s="168"/>
      <c r="K36" s="167"/>
    </row>
    <row r="37" spans="1:13" ht="22.5" customHeight="1" x14ac:dyDescent="0.25">
      <c r="A37" s="161" t="s">
        <v>516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3"/>
    </row>
    <row r="38" spans="1:13" ht="15" customHeight="1" x14ac:dyDescent="0.25">
      <c r="A38" s="109" t="s">
        <v>517</v>
      </c>
      <c r="B38" s="55" t="s">
        <v>522</v>
      </c>
      <c r="C38" s="55">
        <v>3040</v>
      </c>
      <c r="D38" s="110" t="s">
        <v>518</v>
      </c>
      <c r="E38" s="115" t="s">
        <v>70</v>
      </c>
      <c r="F38" s="115" t="s">
        <v>70</v>
      </c>
      <c r="G38" s="115" t="s">
        <v>70</v>
      </c>
      <c r="H38" s="115" t="s">
        <v>70</v>
      </c>
      <c r="I38" s="115" t="s">
        <v>70</v>
      </c>
      <c r="J38" s="115" t="s">
        <v>70</v>
      </c>
      <c r="K38" s="115" t="s">
        <v>70</v>
      </c>
    </row>
    <row r="39" spans="1:13" ht="15" customHeight="1" x14ac:dyDescent="0.25">
      <c r="A39" s="109" t="s">
        <v>519</v>
      </c>
      <c r="B39" s="55" t="s">
        <v>522</v>
      </c>
      <c r="C39" s="55">
        <v>190</v>
      </c>
      <c r="D39" s="114" t="s">
        <v>527</v>
      </c>
      <c r="E39" s="115" t="s">
        <v>70</v>
      </c>
      <c r="F39" s="115" t="s">
        <v>70</v>
      </c>
      <c r="G39" s="115" t="s">
        <v>70</v>
      </c>
      <c r="H39" s="115" t="s">
        <v>70</v>
      </c>
      <c r="I39" s="115" t="s">
        <v>70</v>
      </c>
      <c r="J39" s="115" t="s">
        <v>70</v>
      </c>
      <c r="K39" s="115" t="s">
        <v>70</v>
      </c>
    </row>
    <row r="40" spans="1:13" ht="15" customHeight="1" x14ac:dyDescent="0.25">
      <c r="A40" s="112" t="s">
        <v>523</v>
      </c>
      <c r="B40" s="55" t="s">
        <v>522</v>
      </c>
      <c r="C40" s="55">
        <v>508</v>
      </c>
      <c r="D40" s="115" t="s">
        <v>70</v>
      </c>
      <c r="E40" s="115" t="s">
        <v>70</v>
      </c>
      <c r="F40" s="115" t="s">
        <v>70</v>
      </c>
      <c r="G40" s="115" t="s">
        <v>70</v>
      </c>
      <c r="H40" s="115" t="s">
        <v>70</v>
      </c>
      <c r="I40" s="115" t="s">
        <v>70</v>
      </c>
      <c r="J40" s="115" t="s">
        <v>70</v>
      </c>
      <c r="K40" s="115" t="s">
        <v>70</v>
      </c>
    </row>
    <row r="41" spans="1:13" ht="15" customHeight="1" x14ac:dyDescent="0.25">
      <c r="A41" s="113" t="s">
        <v>520</v>
      </c>
      <c r="B41" s="55" t="s">
        <v>522</v>
      </c>
      <c r="C41" s="55">
        <v>30</v>
      </c>
      <c r="D41" s="115" t="s">
        <v>70</v>
      </c>
      <c r="E41" s="115" t="s">
        <v>70</v>
      </c>
      <c r="F41" s="115" t="s">
        <v>70</v>
      </c>
      <c r="G41" s="115" t="s">
        <v>70</v>
      </c>
      <c r="H41" s="115" t="s">
        <v>70</v>
      </c>
      <c r="I41" s="115" t="s">
        <v>70</v>
      </c>
      <c r="J41" s="115" t="s">
        <v>70</v>
      </c>
      <c r="K41" s="115" t="s">
        <v>70</v>
      </c>
      <c r="M41" s="73"/>
    </row>
    <row r="42" spans="1:13" ht="15" customHeight="1" x14ac:dyDescent="0.25">
      <c r="A42" s="116" t="s">
        <v>525</v>
      </c>
      <c r="B42" s="55"/>
      <c r="C42" s="55">
        <v>3768</v>
      </c>
      <c r="D42" s="115" t="s">
        <v>70</v>
      </c>
      <c r="E42" s="115" t="s">
        <v>70</v>
      </c>
      <c r="F42" s="115" t="s">
        <v>70</v>
      </c>
      <c r="G42" s="115" t="s">
        <v>70</v>
      </c>
      <c r="H42" s="115" t="s">
        <v>70</v>
      </c>
      <c r="I42" s="115" t="s">
        <v>70</v>
      </c>
      <c r="J42" s="115" t="s">
        <v>70</v>
      </c>
      <c r="K42" s="115" t="s">
        <v>70</v>
      </c>
      <c r="M42" s="73"/>
    </row>
    <row r="43" spans="1:13" ht="22.5" customHeight="1" x14ac:dyDescent="0.25">
      <c r="A43" s="161" t="s">
        <v>524</v>
      </c>
      <c r="B43" s="162"/>
      <c r="C43" s="162"/>
      <c r="D43" s="162"/>
      <c r="E43" s="162"/>
      <c r="F43" s="162"/>
      <c r="G43" s="162"/>
      <c r="H43" s="162"/>
      <c r="I43" s="162"/>
      <c r="J43" s="162"/>
      <c r="K43" s="163"/>
    </row>
    <row r="44" spans="1:13" ht="15" customHeight="1" x14ac:dyDescent="0.25">
      <c r="A44" s="109" t="s">
        <v>517</v>
      </c>
      <c r="B44" s="55" t="s">
        <v>522</v>
      </c>
      <c r="C44" s="55">
        <v>3619</v>
      </c>
      <c r="D44" s="110" t="s">
        <v>518</v>
      </c>
      <c r="E44" s="115" t="s">
        <v>70</v>
      </c>
      <c r="F44" s="115" t="s">
        <v>70</v>
      </c>
      <c r="G44" s="115" t="s">
        <v>70</v>
      </c>
      <c r="H44" s="115" t="s">
        <v>70</v>
      </c>
      <c r="I44" s="115" t="s">
        <v>70</v>
      </c>
      <c r="J44" s="115" t="s">
        <v>70</v>
      </c>
      <c r="K44" s="115" t="s">
        <v>70</v>
      </c>
      <c r="M44" s="73"/>
    </row>
    <row r="45" spans="1:13" ht="15" customHeight="1" x14ac:dyDescent="0.25">
      <c r="A45" s="109" t="s">
        <v>519</v>
      </c>
      <c r="B45" s="55" t="s">
        <v>522</v>
      </c>
      <c r="C45" s="55">
        <v>190</v>
      </c>
      <c r="D45" s="114" t="s">
        <v>527</v>
      </c>
      <c r="E45" s="115" t="s">
        <v>70</v>
      </c>
      <c r="F45" s="115" t="s">
        <v>70</v>
      </c>
      <c r="G45" s="115" t="s">
        <v>70</v>
      </c>
      <c r="H45" s="115" t="s">
        <v>70</v>
      </c>
      <c r="I45" s="115" t="s">
        <v>70</v>
      </c>
      <c r="J45" s="115" t="s">
        <v>70</v>
      </c>
      <c r="K45" s="115" t="s">
        <v>70</v>
      </c>
      <c r="M45" s="73"/>
    </row>
    <row r="46" spans="1:13" ht="15" customHeight="1" x14ac:dyDescent="0.25">
      <c r="A46" s="112" t="s">
        <v>523</v>
      </c>
      <c r="B46" s="55" t="s">
        <v>522</v>
      </c>
      <c r="C46" s="55">
        <v>508</v>
      </c>
      <c r="D46" s="115" t="s">
        <v>70</v>
      </c>
      <c r="E46" s="115" t="s">
        <v>70</v>
      </c>
      <c r="F46" s="115" t="s">
        <v>70</v>
      </c>
      <c r="G46" s="115" t="s">
        <v>70</v>
      </c>
      <c r="H46" s="115" t="s">
        <v>70</v>
      </c>
      <c r="I46" s="115" t="s">
        <v>70</v>
      </c>
      <c r="J46" s="115" t="s">
        <v>70</v>
      </c>
      <c r="K46" s="115" t="s">
        <v>70</v>
      </c>
      <c r="M46" s="73"/>
    </row>
    <row r="47" spans="1:13" ht="15" customHeight="1" x14ac:dyDescent="0.25">
      <c r="A47" s="112" t="s">
        <v>520</v>
      </c>
      <c r="B47" s="55" t="s">
        <v>522</v>
      </c>
      <c r="C47" s="55">
        <v>30</v>
      </c>
      <c r="D47" s="115" t="s">
        <v>70</v>
      </c>
      <c r="E47" s="115" t="s">
        <v>70</v>
      </c>
      <c r="F47" s="115" t="s">
        <v>70</v>
      </c>
      <c r="G47" s="115" t="s">
        <v>70</v>
      </c>
      <c r="H47" s="115" t="s">
        <v>70</v>
      </c>
      <c r="I47" s="115" t="s">
        <v>70</v>
      </c>
      <c r="J47" s="115" t="s">
        <v>70</v>
      </c>
      <c r="K47" s="115" t="s">
        <v>70</v>
      </c>
      <c r="M47" s="73"/>
    </row>
    <row r="48" spans="1:13" ht="15" customHeight="1" x14ac:dyDescent="0.25">
      <c r="A48" s="117" t="s">
        <v>525</v>
      </c>
      <c r="B48" s="55"/>
      <c r="C48" s="55">
        <v>4347</v>
      </c>
      <c r="D48" s="115" t="s">
        <v>70</v>
      </c>
      <c r="E48" s="115" t="s">
        <v>70</v>
      </c>
      <c r="F48" s="115" t="s">
        <v>70</v>
      </c>
      <c r="G48" s="115" t="s">
        <v>70</v>
      </c>
      <c r="H48" s="115" t="s">
        <v>70</v>
      </c>
      <c r="I48" s="115" t="s">
        <v>70</v>
      </c>
      <c r="J48" s="115" t="s">
        <v>70</v>
      </c>
      <c r="K48" s="115" t="s">
        <v>70</v>
      </c>
      <c r="M48" s="73"/>
    </row>
    <row r="49" spans="1:11" ht="20.100000000000001" customHeight="1" x14ac:dyDescent="0.25">
      <c r="A49" s="161" t="s">
        <v>228</v>
      </c>
      <c r="B49" s="162"/>
      <c r="C49" s="162"/>
      <c r="D49" s="162"/>
      <c r="E49" s="162"/>
      <c r="F49" s="162"/>
      <c r="G49" s="162"/>
      <c r="H49" s="162"/>
      <c r="I49" s="162"/>
      <c r="J49" s="162"/>
      <c r="K49" s="163"/>
    </row>
    <row r="50" spans="1:11" ht="36" customHeight="1" x14ac:dyDescent="0.25">
      <c r="A50" s="53" t="s">
        <v>229</v>
      </c>
      <c r="B50" s="166" t="s">
        <v>544</v>
      </c>
      <c r="C50" s="167"/>
      <c r="D50" s="166" t="s">
        <v>2</v>
      </c>
      <c r="E50" s="168"/>
      <c r="F50" s="168"/>
      <c r="G50" s="168"/>
      <c r="H50" s="168"/>
      <c r="I50" s="168"/>
      <c r="J50" s="168"/>
      <c r="K50" s="167"/>
    </row>
    <row r="51" spans="1:11" ht="15" customHeight="1" x14ac:dyDescent="0.25">
      <c r="A51" s="70" t="s">
        <v>230</v>
      </c>
      <c r="B51" s="169">
        <v>12</v>
      </c>
      <c r="C51" s="170"/>
      <c r="D51" s="171" t="s">
        <v>248</v>
      </c>
      <c r="E51" s="172"/>
      <c r="F51" s="172"/>
      <c r="G51" s="172"/>
      <c r="H51" s="172"/>
      <c r="I51" s="172"/>
      <c r="J51" s="172"/>
      <c r="K51" s="173"/>
    </row>
    <row r="52" spans="1:11" ht="15" customHeight="1" x14ac:dyDescent="0.25">
      <c r="A52" s="70" t="s">
        <v>232</v>
      </c>
      <c r="B52" s="169">
        <v>12</v>
      </c>
      <c r="C52" s="170"/>
      <c r="D52" s="171" t="s">
        <v>246</v>
      </c>
      <c r="E52" s="172"/>
      <c r="F52" s="172"/>
      <c r="G52" s="172"/>
      <c r="H52" s="172"/>
      <c r="I52" s="172"/>
      <c r="J52" s="172"/>
      <c r="K52" s="173"/>
    </row>
    <row r="53" spans="1:11" ht="15" customHeight="1" x14ac:dyDescent="0.25">
      <c r="A53" s="70" t="s">
        <v>233</v>
      </c>
      <c r="B53" s="169">
        <v>24</v>
      </c>
      <c r="C53" s="170"/>
      <c r="D53" s="171" t="s">
        <v>221</v>
      </c>
      <c r="E53" s="172"/>
      <c r="F53" s="172"/>
      <c r="G53" s="172"/>
      <c r="H53" s="172"/>
      <c r="I53" s="172"/>
      <c r="J53" s="172"/>
      <c r="K53" s="173"/>
    </row>
    <row r="54" spans="1:11" ht="15" customHeight="1" x14ac:dyDescent="0.25">
      <c r="A54" s="70" t="s">
        <v>234</v>
      </c>
      <c r="B54" s="169">
        <v>22</v>
      </c>
      <c r="C54" s="170"/>
      <c r="D54" s="171" t="s">
        <v>247</v>
      </c>
      <c r="E54" s="172"/>
      <c r="F54" s="172"/>
      <c r="G54" s="172"/>
      <c r="H54" s="172"/>
      <c r="I54" s="172"/>
      <c r="J54" s="172"/>
      <c r="K54" s="173"/>
    </row>
    <row r="55" spans="1:11" ht="15" customHeight="1" x14ac:dyDescent="0.25">
      <c r="A55" s="70" t="s">
        <v>235</v>
      </c>
      <c r="B55" s="169">
        <v>34</v>
      </c>
      <c r="C55" s="170"/>
      <c r="D55" s="171" t="s">
        <v>221</v>
      </c>
      <c r="E55" s="172"/>
      <c r="F55" s="172"/>
      <c r="G55" s="172"/>
      <c r="H55" s="172"/>
      <c r="I55" s="172"/>
      <c r="J55" s="172"/>
      <c r="K55" s="173"/>
    </row>
    <row r="56" spans="1:11" ht="15" customHeight="1" x14ac:dyDescent="0.25">
      <c r="A56" s="70" t="s">
        <v>236</v>
      </c>
      <c r="B56" s="174">
        <v>24</v>
      </c>
      <c r="C56" s="175"/>
      <c r="D56" s="171" t="s">
        <v>231</v>
      </c>
      <c r="E56" s="172"/>
      <c r="F56" s="172"/>
      <c r="G56" s="172"/>
      <c r="H56" s="172"/>
      <c r="I56" s="172"/>
      <c r="J56" s="172"/>
      <c r="K56" s="173"/>
    </row>
    <row r="57" spans="1:11" s="1" customFormat="1" ht="20.25" customHeight="1" x14ac:dyDescent="0.25">
      <c r="A57" s="46"/>
      <c r="B57" s="164"/>
      <c r="C57" s="164"/>
      <c r="D57" s="164"/>
      <c r="E57" s="164"/>
      <c r="F57" s="164"/>
      <c r="G57" s="164"/>
      <c r="H57" s="164"/>
      <c r="I57" s="164"/>
      <c r="J57" s="164"/>
      <c r="K57" s="165"/>
    </row>
    <row r="59" spans="1:11" x14ac:dyDescent="0.25">
      <c r="A59" s="4" t="s">
        <v>48</v>
      </c>
    </row>
    <row r="60" spans="1:11" x14ac:dyDescent="0.25">
      <c r="A60" s="5" t="s">
        <v>495</v>
      </c>
    </row>
    <row r="61" spans="1:11" x14ac:dyDescent="0.25">
      <c r="A61" s="111" t="s">
        <v>513</v>
      </c>
    </row>
    <row r="62" spans="1:11" x14ac:dyDescent="0.25">
      <c r="A62" s="5" t="s">
        <v>497</v>
      </c>
    </row>
    <row r="63" spans="1:11" x14ac:dyDescent="0.25">
      <c r="A63" s="5" t="s">
        <v>496</v>
      </c>
    </row>
    <row r="64" spans="1:11" x14ac:dyDescent="0.25">
      <c r="A64" s="5" t="s">
        <v>49</v>
      </c>
    </row>
    <row r="65" spans="1:1" x14ac:dyDescent="0.25">
      <c r="A65" s="5" t="s">
        <v>50</v>
      </c>
    </row>
    <row r="66" spans="1:1" x14ac:dyDescent="0.25">
      <c r="A66" s="5" t="s">
        <v>51</v>
      </c>
    </row>
    <row r="67" spans="1:1" x14ac:dyDescent="0.25">
      <c r="A67" s="5" t="s">
        <v>52</v>
      </c>
    </row>
  </sheetData>
  <mergeCells count="33">
    <mergeCell ref="A43:K43"/>
    <mergeCell ref="A37:K37"/>
    <mergeCell ref="A35:K35"/>
    <mergeCell ref="D56:K56"/>
    <mergeCell ref="B52:C52"/>
    <mergeCell ref="D52:K52"/>
    <mergeCell ref="B53:C53"/>
    <mergeCell ref="D53:K53"/>
    <mergeCell ref="B54:C54"/>
    <mergeCell ref="D54:K54"/>
    <mergeCell ref="E9:F9"/>
    <mergeCell ref="I9:K9"/>
    <mergeCell ref="A11:K11"/>
    <mergeCell ref="A9:A10"/>
    <mergeCell ref="B9:C9"/>
    <mergeCell ref="D9:D10"/>
    <mergeCell ref="G9:H9"/>
    <mergeCell ref="A14:K14"/>
    <mergeCell ref="A19:K19"/>
    <mergeCell ref="A24:K24"/>
    <mergeCell ref="B57:K57"/>
    <mergeCell ref="A17:K17"/>
    <mergeCell ref="A21:K21"/>
    <mergeCell ref="A27:K27"/>
    <mergeCell ref="A49:K49"/>
    <mergeCell ref="B50:C50"/>
    <mergeCell ref="D50:K50"/>
    <mergeCell ref="B51:C51"/>
    <mergeCell ref="D51:K51"/>
    <mergeCell ref="B55:C55"/>
    <mergeCell ref="D55:K55"/>
    <mergeCell ref="B56:C56"/>
    <mergeCell ref="D36:K36"/>
  </mergeCells>
  <phoneticPr fontId="26" type="noConversion"/>
  <hyperlinks>
    <hyperlink ref="K3" r:id="rId1" display="https://www.esa63.ru/"/>
  </hyperlinks>
  <pageMargins left="0.39370078740157483" right="0.39370078740157483" top="0.78740157480314965" bottom="0.39370078740157483" header="0.31496062992125984" footer="0.31496062992125984"/>
  <pageSetup paperSize="9" scale="67" orientation="landscape" r:id="rId2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Фасадные материалы</vt:lpstr>
      <vt:lpstr>Материалы для скатных кровель</vt:lpstr>
      <vt:lpstr>Конструкционные листы</vt:lpstr>
      <vt:lpstr>Доски универсальные</vt:lpstr>
      <vt:lpstr>КАОН</vt:lpstr>
      <vt:lpstr>Трубы и муфты</vt:lpstr>
      <vt:lpstr>Материалы из МПК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Konstantin Zhidkov</cp:lastModifiedBy>
  <cp:revision>1</cp:revision>
  <cp:lastPrinted>2023-07-26T06:16:00Z</cp:lastPrinted>
  <dcterms:created xsi:type="dcterms:W3CDTF">2022-06-02T13:24:09Z</dcterms:created>
  <dcterms:modified xsi:type="dcterms:W3CDTF">2026-02-19T20:22:05Z</dcterms:modified>
</cp:coreProperties>
</file>